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firstSheet="4" activeTab="7"/>
  </bookViews>
  <sheets>
    <sheet name="แบบ ขส.60-1 (2)" sheetId="9" r:id="rId1"/>
    <sheet name="แบบ ขส.60-1" sheetId="5" r:id="rId2"/>
    <sheet name="แบบ ขส60-2" sheetId="3" r:id="rId3"/>
    <sheet name="แบบ ขส.60-4" sheetId="6" r:id="rId4"/>
    <sheet name="แบบ ขส. 60-5สังคม" sheetId="8" r:id="rId5"/>
    <sheet name="แบบ ขส. 60-5วิทย์" sheetId="14" r:id="rId6"/>
    <sheet name="แบบ ขส. 60-5 (ทำนุบำรุง)" sheetId="10" r:id="rId7"/>
    <sheet name="แบบ ขส. 60-5 (บริการวิชาการ)" sheetId="13" r:id="rId8"/>
  </sheets>
  <definedNames>
    <definedName name="_xlnm.Print_Area" localSheetId="1">'แบบ ขส.60-1'!$A$1:$L$105</definedName>
    <definedName name="_xlnm.Print_Area" localSheetId="2">'แบบ ขส60-2'!$A$1:$I$380</definedName>
    <definedName name="_xlnm.Print_Titles" localSheetId="6">'แบบ ขส. 60-5 (ทำนุบำรุง)'!$6:$6</definedName>
    <definedName name="_xlnm.Print_Titles" localSheetId="7">'แบบ ขส. 60-5 (บริการวิชาการ)'!$6:$7</definedName>
    <definedName name="_xlnm.Print_Titles" localSheetId="5">'แบบ ขส. 60-5วิทย์'!$6:$7</definedName>
    <definedName name="_xlnm.Print_Titles" localSheetId="4">'แบบ ขส. 60-5สังคม'!$6:$7</definedName>
    <definedName name="_xlnm.Print_Titles" localSheetId="1">'แบบ ขส.60-1'!$1:$7</definedName>
    <definedName name="_xlnm.Print_Titles" localSheetId="0">'แบบ ขส.60-1 (2)'!$4:$10</definedName>
    <definedName name="_xlnm.Print_Titles" localSheetId="3">'แบบ ขส.60-4'!$1:$4</definedName>
    <definedName name="_xlnm.Print_Titles" localSheetId="2">'แบบ ขส60-2'!$1:$6</definedName>
  </definedNames>
  <calcPr calcId="152511"/>
</workbook>
</file>

<file path=xl/calcChain.xml><?xml version="1.0" encoding="utf-8"?>
<calcChain xmlns="http://schemas.openxmlformats.org/spreadsheetml/2006/main">
  <c r="K159" i="14" l="1"/>
  <c r="K158" i="14"/>
  <c r="K155" i="14" s="1"/>
  <c r="K153" i="14" s="1"/>
  <c r="K152" i="14" s="1"/>
  <c r="K157" i="14"/>
  <c r="K156" i="14"/>
  <c r="K154" i="14"/>
  <c r="K151" i="14"/>
  <c r="K150" i="14"/>
  <c r="K148" i="14" s="1"/>
  <c r="K146" i="14" s="1"/>
  <c r="K149" i="14"/>
  <c r="K147" i="14"/>
  <c r="K144" i="14"/>
  <c r="K142" i="14" s="1"/>
  <c r="K143" i="14"/>
  <c r="K141" i="14"/>
  <c r="K138" i="14" s="1"/>
  <c r="K140" i="14"/>
  <c r="K139" i="14"/>
  <c r="K133" i="14"/>
  <c r="K132" i="14"/>
  <c r="K131" i="14"/>
  <c r="K130" i="14"/>
  <c r="K129" i="14" s="1"/>
  <c r="K128" i="14"/>
  <c r="K127" i="14"/>
  <c r="K126" i="14"/>
  <c r="K125" i="14"/>
  <c r="K124" i="14" s="1"/>
  <c r="K122" i="14" s="1"/>
  <c r="K123" i="14"/>
  <c r="K117" i="14"/>
  <c r="K116" i="14"/>
  <c r="K115" i="14"/>
  <c r="K114" i="14"/>
  <c r="K113" i="14"/>
  <c r="K108" i="14"/>
  <c r="K105" i="14" s="1"/>
  <c r="K107" i="14"/>
  <c r="K106" i="14"/>
  <c r="K104" i="14"/>
  <c r="K103" i="14"/>
  <c r="K101" i="14" s="1"/>
  <c r="K100" i="14" s="1"/>
  <c r="K102" i="14"/>
  <c r="K99" i="14"/>
  <c r="K98" i="14"/>
  <c r="K97" i="14"/>
  <c r="K96" i="14"/>
  <c r="K95" i="14"/>
  <c r="K92" i="14" s="1"/>
  <c r="K91" i="14" s="1"/>
  <c r="K94" i="14"/>
  <c r="K93" i="14"/>
  <c r="K89" i="14"/>
  <c r="K88" i="14"/>
  <c r="K87" i="14"/>
  <c r="K86" i="14" s="1"/>
  <c r="K85" i="14"/>
  <c r="K84" i="14"/>
  <c r="K82" i="14" s="1"/>
  <c r="K83" i="14"/>
  <c r="K81" i="14"/>
  <c r="K80" i="14"/>
  <c r="K79" i="14"/>
  <c r="K78" i="14" s="1"/>
  <c r="K77" i="14" s="1"/>
  <c r="K71" i="14" s="1"/>
  <c r="K76" i="14"/>
  <c r="K74" i="14"/>
  <c r="K73" i="14"/>
  <c r="K72" i="14"/>
  <c r="K70" i="14"/>
  <c r="K67" i="14" s="1"/>
  <c r="K62" i="14" s="1"/>
  <c r="K69" i="14"/>
  <c r="K68" i="14"/>
  <c r="K66" i="14"/>
  <c r="K65" i="14"/>
  <c r="K64" i="14"/>
  <c r="K63" i="14"/>
  <c r="K61" i="14"/>
  <c r="K60" i="14"/>
  <c r="K59" i="14"/>
  <c r="K58" i="14" s="1"/>
  <c r="K57" i="14"/>
  <c r="K56" i="14"/>
  <c r="K55" i="14"/>
  <c r="K54" i="14"/>
  <c r="K53" i="14"/>
  <c r="K52" i="14"/>
  <c r="K51" i="14"/>
  <c r="K50" i="14" s="1"/>
  <c r="K49" i="14"/>
  <c r="K48" i="14"/>
  <c r="K47" i="14"/>
  <c r="K46" i="14"/>
  <c r="K45" i="14"/>
  <c r="K44" i="14"/>
  <c r="K43" i="14"/>
  <c r="K42" i="14" s="1"/>
  <c r="K28" i="14"/>
  <c r="K27" i="14"/>
  <c r="K22" i="14"/>
  <c r="K21" i="14"/>
  <c r="K20" i="14"/>
  <c r="K19" i="14"/>
  <c r="K18" i="14"/>
  <c r="K16" i="14" s="1"/>
  <c r="K15" i="14" s="1"/>
  <c r="L17" i="14"/>
  <c r="K17" i="14"/>
  <c r="K12" i="14"/>
  <c r="K11" i="14" s="1"/>
  <c r="K10" i="14" s="1"/>
  <c r="K9" i="14" s="1"/>
  <c r="K8" i="14" s="1"/>
  <c r="K90" i="14" l="1"/>
  <c r="K41" i="14"/>
  <c r="K40" i="14" s="1"/>
  <c r="K39" i="14" s="1"/>
  <c r="K38" i="14" s="1"/>
  <c r="K112" i="14"/>
  <c r="K137" i="14"/>
  <c r="J38" i="5"/>
  <c r="K111" i="14" l="1"/>
  <c r="F10" i="5"/>
  <c r="F8" i="5" s="1"/>
  <c r="G10" i="5"/>
  <c r="G8" i="5" s="1"/>
  <c r="H10" i="5"/>
  <c r="H8" i="5" s="1"/>
  <c r="E10" i="5"/>
  <c r="E8" i="5" s="1"/>
  <c r="I11" i="5"/>
  <c r="G171" i="3"/>
  <c r="G102" i="3"/>
  <c r="I10" i="5" l="1"/>
  <c r="I8" i="5" s="1"/>
  <c r="H105" i="3"/>
  <c r="H13" i="3" l="1"/>
  <c r="H14" i="3"/>
  <c r="H16" i="3"/>
  <c r="H18" i="3"/>
  <c r="H19" i="3"/>
  <c r="H20" i="3"/>
  <c r="H21" i="3"/>
  <c r="H29" i="3"/>
  <c r="H30" i="3"/>
  <c r="H31" i="3"/>
  <c r="H32" i="3"/>
  <c r="H34" i="3"/>
  <c r="H35" i="3"/>
  <c r="H37" i="3"/>
  <c r="H38" i="3"/>
  <c r="H42" i="3"/>
  <c r="H43" i="3"/>
  <c r="H44" i="3"/>
  <c r="H45" i="3"/>
  <c r="H46" i="3"/>
  <c r="H47" i="3"/>
  <c r="H49" i="3"/>
  <c r="H51" i="3"/>
  <c r="H52" i="3"/>
  <c r="H53" i="3"/>
  <c r="H54" i="3"/>
  <c r="H55" i="3"/>
  <c r="H56" i="3"/>
  <c r="H61" i="3"/>
  <c r="H62" i="3"/>
  <c r="H66" i="3"/>
  <c r="H67" i="3"/>
  <c r="H69" i="3"/>
  <c r="H70" i="3"/>
  <c r="H71" i="3"/>
  <c r="H72" i="3"/>
  <c r="H73" i="3"/>
  <c r="H75" i="3"/>
  <c r="H76" i="3"/>
  <c r="H77" i="3"/>
  <c r="H78" i="3"/>
  <c r="H79" i="3"/>
  <c r="H80" i="3"/>
  <c r="H82" i="3"/>
  <c r="H83" i="3"/>
  <c r="H84" i="3"/>
  <c r="H87" i="3"/>
  <c r="H89" i="3"/>
  <c r="H90" i="3"/>
  <c r="H91" i="3"/>
  <c r="H92" i="3"/>
  <c r="H93" i="3"/>
  <c r="H94" i="3"/>
  <c r="H95" i="3"/>
  <c r="H96" i="3"/>
  <c r="H97" i="3"/>
  <c r="H98" i="3"/>
  <c r="H99" i="3"/>
  <c r="H101" i="3"/>
  <c r="H103" i="3"/>
  <c r="H104" i="3"/>
  <c r="H106" i="3"/>
  <c r="H107" i="3"/>
  <c r="H109" i="3"/>
  <c r="H110" i="3"/>
  <c r="H111" i="3"/>
  <c r="H113" i="3"/>
  <c r="H114" i="3"/>
  <c r="H117" i="3"/>
  <c r="H118" i="3"/>
  <c r="H119" i="3"/>
  <c r="H120" i="3"/>
  <c r="H123" i="3"/>
  <c r="H124" i="3"/>
  <c r="H125" i="3"/>
  <c r="H126" i="3"/>
  <c r="H127" i="3"/>
  <c r="H128" i="3"/>
  <c r="H129" i="3"/>
  <c r="H131" i="3"/>
  <c r="H132" i="3"/>
  <c r="H136" i="3"/>
  <c r="H137" i="3"/>
  <c r="H139" i="3"/>
  <c r="H140" i="3"/>
  <c r="H141" i="3"/>
  <c r="H142" i="3"/>
  <c r="H143" i="3"/>
  <c r="H144" i="3"/>
  <c r="H145" i="3"/>
  <c r="H147" i="3"/>
  <c r="H148" i="3"/>
  <c r="H149" i="3"/>
  <c r="H150" i="3"/>
  <c r="H151" i="3"/>
  <c r="H153" i="3"/>
  <c r="H154" i="3"/>
  <c r="H155" i="3"/>
  <c r="H158" i="3"/>
  <c r="H161" i="3"/>
  <c r="H162" i="3"/>
  <c r="H163" i="3"/>
  <c r="H164" i="3"/>
  <c r="H165" i="3"/>
  <c r="H166" i="3"/>
  <c r="H167" i="3"/>
  <c r="H168" i="3"/>
  <c r="H170" i="3"/>
  <c r="H172" i="3"/>
  <c r="H173" i="3"/>
  <c r="H174" i="3"/>
  <c r="H175" i="3"/>
  <c r="H177" i="3"/>
  <c r="H178" i="3"/>
  <c r="H181" i="3"/>
  <c r="H182" i="3"/>
  <c r="H183" i="3"/>
  <c r="H186" i="3"/>
  <c r="H187" i="3"/>
  <c r="H188" i="3"/>
  <c r="H189" i="3"/>
  <c r="H190" i="3"/>
  <c r="H191" i="3"/>
  <c r="H192" i="3"/>
  <c r="H193" i="3"/>
  <c r="H195" i="3"/>
  <c r="H196" i="3"/>
  <c r="H200" i="3"/>
  <c r="H201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9" i="3"/>
  <c r="H220" i="3"/>
  <c r="H221" i="3"/>
  <c r="H222" i="3"/>
  <c r="H223" i="3"/>
  <c r="H224" i="3"/>
  <c r="H226" i="3"/>
  <c r="H227" i="3"/>
  <c r="H228" i="3"/>
  <c r="H231" i="3"/>
  <c r="H233" i="3"/>
  <c r="H234" i="3"/>
  <c r="H235" i="3"/>
  <c r="H236" i="3"/>
  <c r="H237" i="3"/>
  <c r="H238" i="3"/>
  <c r="H239" i="3"/>
  <c r="H240" i="3"/>
  <c r="H242" i="3"/>
  <c r="H244" i="3"/>
  <c r="H245" i="3"/>
  <c r="H246" i="3"/>
  <c r="H247" i="3"/>
  <c r="H248" i="3"/>
  <c r="H250" i="3"/>
  <c r="H251" i="3"/>
  <c r="H252" i="3"/>
  <c r="H254" i="3"/>
  <c r="H255" i="3"/>
  <c r="H256" i="3"/>
  <c r="H257" i="3"/>
  <c r="H258" i="3"/>
  <c r="H262" i="3"/>
  <c r="H263" i="3"/>
  <c r="H265" i="3"/>
  <c r="H266" i="3"/>
  <c r="H267" i="3"/>
  <c r="H268" i="3"/>
  <c r="H269" i="3"/>
  <c r="H270" i="3"/>
  <c r="H271" i="3"/>
  <c r="H272" i="3"/>
  <c r="H273" i="3"/>
  <c r="H275" i="3"/>
  <c r="H276" i="3"/>
  <c r="H280" i="3"/>
  <c r="H281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9" i="3"/>
  <c r="H300" i="3"/>
  <c r="H301" i="3"/>
  <c r="H302" i="3"/>
  <c r="H303" i="3"/>
  <c r="H304" i="3"/>
  <c r="H305" i="3"/>
  <c r="H307" i="3"/>
  <c r="H308" i="3"/>
  <c r="H309" i="3"/>
  <c r="H312" i="3"/>
  <c r="H314" i="3"/>
  <c r="H315" i="3"/>
  <c r="H316" i="3"/>
  <c r="H317" i="3"/>
  <c r="H318" i="3"/>
  <c r="H319" i="3"/>
  <c r="H320" i="3"/>
  <c r="H321" i="3"/>
  <c r="H323" i="3"/>
  <c r="H325" i="3"/>
  <c r="H326" i="3"/>
  <c r="H327" i="3"/>
  <c r="H328" i="3"/>
  <c r="H329" i="3"/>
  <c r="H331" i="3"/>
  <c r="H332" i="3"/>
  <c r="H333" i="3"/>
  <c r="H335" i="3"/>
  <c r="H336" i="3"/>
  <c r="H337" i="3"/>
  <c r="H338" i="3"/>
  <c r="H339" i="3"/>
  <c r="H342" i="3"/>
  <c r="H343" i="3"/>
  <c r="H344" i="3"/>
  <c r="H345" i="3"/>
  <c r="H348" i="3"/>
  <c r="H349" i="3"/>
  <c r="H350" i="3"/>
  <c r="H351" i="3"/>
  <c r="H352" i="3"/>
  <c r="H353" i="3"/>
  <c r="H358" i="3"/>
  <c r="H361" i="3"/>
  <c r="K115" i="13" l="1"/>
  <c r="K114" i="13"/>
  <c r="K113" i="13"/>
  <c r="K112" i="13"/>
  <c r="K111" i="13"/>
  <c r="K109" i="13"/>
  <c r="K108" i="13"/>
  <c r="K107" i="13"/>
  <c r="K106" i="13"/>
  <c r="K105" i="13"/>
  <c r="K104" i="13"/>
  <c r="K102" i="13"/>
  <c r="K101" i="13"/>
  <c r="K100" i="13"/>
  <c r="K99" i="13"/>
  <c r="K98" i="13"/>
  <c r="K97" i="13"/>
  <c r="K96" i="13"/>
  <c r="K95" i="13"/>
  <c r="K94" i="13" l="1"/>
  <c r="K103" i="13"/>
  <c r="K110" i="13"/>
  <c r="K159" i="13" l="1"/>
  <c r="K158" i="13"/>
  <c r="K157" i="13"/>
  <c r="K156" i="13"/>
  <c r="K155" i="13"/>
  <c r="K154" i="13"/>
  <c r="K153" i="13"/>
  <c r="K152" i="13"/>
  <c r="K150" i="13"/>
  <c r="K149" i="13"/>
  <c r="K148" i="13"/>
  <c r="K147" i="13"/>
  <c r="K146" i="13"/>
  <c r="K145" i="13"/>
  <c r="K144" i="13"/>
  <c r="K142" i="13"/>
  <c r="K141" i="13"/>
  <c r="K140" i="13"/>
  <c r="K139" i="13"/>
  <c r="K138" i="13"/>
  <c r="K137" i="13"/>
  <c r="K136" i="13" l="1"/>
  <c r="K143" i="13"/>
  <c r="K151" i="13"/>
  <c r="K135" i="13" l="1"/>
  <c r="K92" i="13" l="1"/>
  <c r="K91" i="13"/>
  <c r="K90" i="13"/>
  <c r="K89" i="13"/>
  <c r="K88" i="13"/>
  <c r="K87" i="13"/>
  <c r="K86" i="13"/>
  <c r="K85" i="13"/>
  <c r="K84" i="13"/>
  <c r="K82" i="13"/>
  <c r="K81" i="13"/>
  <c r="K80" i="13"/>
  <c r="K79" i="13"/>
  <c r="K78" i="13"/>
  <c r="K74" i="13"/>
  <c r="K73" i="13"/>
  <c r="K72" i="13"/>
  <c r="K71" i="13"/>
  <c r="K70" i="13"/>
  <c r="K69" i="13" l="1"/>
  <c r="K83" i="13"/>
  <c r="K77" i="13"/>
  <c r="K134" i="13"/>
  <c r="K133" i="13"/>
  <c r="K132" i="13"/>
  <c r="K131" i="13"/>
  <c r="K130" i="13"/>
  <c r="K129" i="13"/>
  <c r="K127" i="13"/>
  <c r="K126" i="13"/>
  <c r="K125" i="13"/>
  <c r="K124" i="13"/>
  <c r="K123" i="13"/>
  <c r="K122" i="13"/>
  <c r="K121" i="13"/>
  <c r="K120" i="13"/>
  <c r="K119" i="13"/>
  <c r="K118" i="13"/>
  <c r="K68" i="13" l="1"/>
  <c r="K128" i="13"/>
  <c r="K117" i="13"/>
  <c r="K28" i="8"/>
  <c r="K27" i="8"/>
  <c r="K22" i="8"/>
  <c r="K21" i="8"/>
  <c r="K20" i="8"/>
  <c r="K19" i="8"/>
  <c r="K18" i="8"/>
  <c r="K17" i="8"/>
  <c r="K12" i="8"/>
  <c r="K11" i="8" s="1"/>
  <c r="L17" i="8" l="1"/>
  <c r="K116" i="13"/>
  <c r="K67" i="13" s="1"/>
  <c r="K16" i="8"/>
  <c r="K15" i="8" l="1"/>
  <c r="K10" i="8" s="1"/>
  <c r="K9" i="8" s="1"/>
  <c r="K8" i="8" s="1"/>
  <c r="K163" i="10" l="1"/>
  <c r="K162" i="10"/>
  <c r="K161" i="10"/>
  <c r="K159" i="10"/>
  <c r="K158" i="10"/>
  <c r="K157" i="10"/>
  <c r="K156" i="10"/>
  <c r="K155" i="10"/>
  <c r="K153" i="10"/>
  <c r="K151" i="10"/>
  <c r="K150" i="10"/>
  <c r="K149" i="10"/>
  <c r="K148" i="10"/>
  <c r="K147" i="10"/>
  <c r="K146" i="10"/>
  <c r="K144" i="10"/>
  <c r="K143" i="10"/>
  <c r="K142" i="10"/>
  <c r="K141" i="10"/>
  <c r="K137" i="10"/>
  <c r="K136" i="10"/>
  <c r="K135" i="10"/>
  <c r="K134" i="10"/>
  <c r="K133" i="10"/>
  <c r="K132" i="10"/>
  <c r="K131" i="10"/>
  <c r="K130" i="10"/>
  <c r="K128" i="10"/>
  <c r="K126" i="10"/>
  <c r="K125" i="10"/>
  <c r="K123" i="10"/>
  <c r="K122" i="10" s="1"/>
  <c r="K121" i="10"/>
  <c r="K120" i="10"/>
  <c r="K119" i="10"/>
  <c r="K118" i="10"/>
  <c r="K117" i="10"/>
  <c r="K116" i="10"/>
  <c r="K114" i="10"/>
  <c r="K111" i="10"/>
  <c r="K110" i="10"/>
  <c r="K108" i="10"/>
  <c r="K107" i="10"/>
  <c r="K106" i="10"/>
  <c r="K105" i="10"/>
  <c r="K104" i="10"/>
  <c r="K102" i="10"/>
  <c r="K99" i="10"/>
  <c r="K98" i="10"/>
  <c r="K94" i="10"/>
  <c r="K93" i="10"/>
  <c r="K92" i="10" s="1"/>
  <c r="K91" i="10"/>
  <c r="K90" i="10"/>
  <c r="K85" i="10"/>
  <c r="K84" i="10"/>
  <c r="K83" i="10"/>
  <c r="K81" i="10"/>
  <c r="K80" i="10"/>
  <c r="K79" i="10"/>
  <c r="K76" i="10"/>
  <c r="K75" i="10"/>
  <c r="K74" i="10"/>
  <c r="K72" i="10"/>
  <c r="K71" i="10"/>
  <c r="K70" i="10"/>
  <c r="K66" i="10"/>
  <c r="K65" i="10"/>
  <c r="K64" i="10"/>
  <c r="K62" i="10"/>
  <c r="K61" i="10"/>
  <c r="K60" i="10"/>
  <c r="K57" i="10"/>
  <c r="K56" i="10"/>
  <c r="K55" i="10"/>
  <c r="K53" i="10"/>
  <c r="K52" i="10"/>
  <c r="K51" i="10"/>
  <c r="K47" i="10"/>
  <c r="K46" i="10"/>
  <c r="K45" i="10"/>
  <c r="K43" i="10"/>
  <c r="K42" i="10"/>
  <c r="K41" i="10"/>
  <c r="K38" i="10"/>
  <c r="K37" i="10"/>
  <c r="K36" i="10"/>
  <c r="K34" i="10"/>
  <c r="K33" i="10"/>
  <c r="K32" i="10"/>
  <c r="K26" i="10"/>
  <c r="K25" i="10"/>
  <c r="K24" i="10"/>
  <c r="K22" i="10"/>
  <c r="K21" i="10"/>
  <c r="K20" i="10"/>
  <c r="K17" i="10"/>
  <c r="K16" i="10"/>
  <c r="K15" i="10"/>
  <c r="K13" i="10"/>
  <c r="K12" i="10"/>
  <c r="K11" i="10"/>
  <c r="K124" i="10" l="1"/>
  <c r="K89" i="10"/>
  <c r="K88" i="10" s="1"/>
  <c r="K97" i="10"/>
  <c r="K14" i="10"/>
  <c r="K115" i="10"/>
  <c r="K113" i="10" s="1"/>
  <c r="K145" i="10"/>
  <c r="K96" i="10"/>
  <c r="K19" i="10"/>
  <c r="K109" i="10"/>
  <c r="K140" i="10"/>
  <c r="K154" i="10"/>
  <c r="K152" i="10" s="1"/>
  <c r="K23" i="10"/>
  <c r="K44" i="10"/>
  <c r="K103" i="10"/>
  <c r="K129" i="10"/>
  <c r="K127" i="10" s="1"/>
  <c r="K40" i="10"/>
  <c r="K59" i="10"/>
  <c r="K82" i="10"/>
  <c r="K73" i="10"/>
  <c r="K31" i="10"/>
  <c r="K78" i="10"/>
  <c r="K10" i="10"/>
  <c r="K54" i="10"/>
  <c r="K69" i="10"/>
  <c r="K35" i="10"/>
  <c r="K50" i="10"/>
  <c r="K63" i="10"/>
  <c r="K95" i="10" l="1"/>
  <c r="K9" i="10"/>
  <c r="K112" i="10"/>
  <c r="K39" i="10"/>
  <c r="K18" i="10"/>
  <c r="K101" i="10"/>
  <c r="K58" i="10"/>
  <c r="K139" i="10"/>
  <c r="K68" i="10"/>
  <c r="K30" i="10"/>
  <c r="K49" i="10"/>
  <c r="K77" i="10"/>
  <c r="K138" i="10" l="1"/>
  <c r="K87" i="10"/>
  <c r="K8" i="10"/>
  <c r="K48" i="10"/>
  <c r="K28" i="10" s="1"/>
  <c r="K27" i="10" s="1"/>
  <c r="K67" i="10"/>
  <c r="K178" i="13"/>
  <c r="K177" i="13"/>
  <c r="K176" i="13"/>
  <c r="K174" i="13"/>
  <c r="K173" i="13"/>
  <c r="K172" i="13"/>
  <c r="K169" i="13"/>
  <c r="K168" i="13"/>
  <c r="K167" i="13"/>
  <c r="K165" i="13"/>
  <c r="K164" i="13"/>
  <c r="K163" i="13"/>
  <c r="K66" i="13"/>
  <c r="K65" i="13"/>
  <c r="K64" i="13"/>
  <c r="K62" i="13"/>
  <c r="K61" i="13"/>
  <c r="K60" i="13"/>
  <c r="K57" i="13"/>
  <c r="K56" i="13"/>
  <c r="K55" i="13"/>
  <c r="K53" i="13"/>
  <c r="K52" i="13"/>
  <c r="K51" i="13"/>
  <c r="K47" i="13"/>
  <c r="K46" i="13"/>
  <c r="K45" i="13"/>
  <c r="K43" i="13"/>
  <c r="K42" i="13"/>
  <c r="K41" i="13"/>
  <c r="K38" i="13"/>
  <c r="K37" i="13"/>
  <c r="K36" i="13"/>
  <c r="K34" i="13"/>
  <c r="K33" i="13"/>
  <c r="K32" i="13"/>
  <c r="K26" i="13"/>
  <c r="K25" i="13"/>
  <c r="K24" i="13"/>
  <c r="K22" i="13"/>
  <c r="K21" i="13"/>
  <c r="K20" i="13"/>
  <c r="K17" i="13"/>
  <c r="K16" i="13"/>
  <c r="K15" i="13"/>
  <c r="K13" i="13"/>
  <c r="K12" i="13"/>
  <c r="K11" i="13"/>
  <c r="K89" i="8"/>
  <c r="K88" i="8"/>
  <c r="K87" i="8"/>
  <c r="K85" i="8"/>
  <c r="K84" i="8"/>
  <c r="K83" i="8"/>
  <c r="K86" i="10" l="1"/>
  <c r="K50" i="13"/>
  <c r="K175" i="13"/>
  <c r="K162" i="13"/>
  <c r="K171" i="13"/>
  <c r="K14" i="13"/>
  <c r="K19" i="13"/>
  <c r="K35" i="13"/>
  <c r="K40" i="13"/>
  <c r="K54" i="13"/>
  <c r="K49" i="13" s="1"/>
  <c r="K166" i="13"/>
  <c r="K63" i="13"/>
  <c r="K82" i="8"/>
  <c r="K10" i="13"/>
  <c r="K31" i="13"/>
  <c r="K30" i="13" s="1"/>
  <c r="K59" i="13"/>
  <c r="K23" i="13"/>
  <c r="K44" i="13"/>
  <c r="K86" i="8"/>
  <c r="G364" i="3"/>
  <c r="G365" i="3"/>
  <c r="H365" i="3" s="1"/>
  <c r="G363" i="3" l="1"/>
  <c r="H364" i="3"/>
  <c r="K18" i="13"/>
  <c r="K9" i="13"/>
  <c r="K8" i="13" s="1"/>
  <c r="K161" i="13"/>
  <c r="K170" i="13"/>
  <c r="K160" i="13" s="1"/>
  <c r="K39" i="13"/>
  <c r="K58" i="13"/>
  <c r="K48" i="13" s="1"/>
  <c r="K28" i="13" s="1"/>
  <c r="K27" i="13" s="1"/>
  <c r="G122" i="3"/>
  <c r="H122" i="3" s="1"/>
  <c r="G121" i="3" l="1"/>
  <c r="G362" i="3"/>
  <c r="G184" i="3"/>
  <c r="H185" i="3"/>
  <c r="G261" i="3"/>
  <c r="H261" i="3" s="1"/>
  <c r="L9" i="5"/>
  <c r="G169" i="3"/>
  <c r="G160" i="3"/>
  <c r="H160" i="3" s="1"/>
  <c r="G86" i="3"/>
  <c r="G50" i="3"/>
  <c r="J13" i="9"/>
  <c r="J11" i="9" s="1"/>
  <c r="J34" i="9"/>
  <c r="I42" i="9"/>
  <c r="I41" i="9"/>
  <c r="I40" i="9"/>
  <c r="K44" i="9" l="1"/>
  <c r="H347" i="3"/>
  <c r="K159" i="8" l="1"/>
  <c r="K158" i="8"/>
  <c r="K157" i="8"/>
  <c r="K156" i="8"/>
  <c r="K154" i="8"/>
  <c r="K143" i="8"/>
  <c r="K151" i="8"/>
  <c r="K150" i="8"/>
  <c r="K149" i="8"/>
  <c r="K147" i="8"/>
  <c r="K144" i="8"/>
  <c r="K141" i="8"/>
  <c r="K140" i="8"/>
  <c r="K139" i="8"/>
  <c r="K138" i="8" l="1"/>
  <c r="K148" i="8"/>
  <c r="K146" i="8" s="1"/>
  <c r="K142" i="8"/>
  <c r="K155" i="8"/>
  <c r="K153" i="8" s="1"/>
  <c r="K152" i="8" s="1"/>
  <c r="K26" i="9" s="1"/>
  <c r="K28" i="9" l="1"/>
  <c r="K137" i="8"/>
  <c r="K29" i="9" s="1"/>
  <c r="K133" i="8"/>
  <c r="K132" i="8"/>
  <c r="K131" i="8" s="1"/>
  <c r="K130" i="8"/>
  <c r="K128" i="8"/>
  <c r="K127" i="8"/>
  <c r="K126" i="8"/>
  <c r="K125" i="8"/>
  <c r="K123" i="8"/>
  <c r="K117" i="8"/>
  <c r="K116" i="8"/>
  <c r="K115" i="8" s="1"/>
  <c r="K114" i="8"/>
  <c r="K74" i="8"/>
  <c r="K73" i="8" s="1"/>
  <c r="K72" i="8" s="1"/>
  <c r="K61" i="8"/>
  <c r="K60" i="8"/>
  <c r="K59" i="8"/>
  <c r="K57" i="8"/>
  <c r="K56" i="8"/>
  <c r="K55" i="8"/>
  <c r="K53" i="8"/>
  <c r="K52" i="8"/>
  <c r="K51" i="8"/>
  <c r="K24" i="9" l="1"/>
  <c r="K22" i="9"/>
  <c r="K21" i="9"/>
  <c r="K113" i="8"/>
  <c r="K124" i="8"/>
  <c r="K122" i="8" s="1"/>
  <c r="K129" i="8"/>
  <c r="K50" i="8"/>
  <c r="K58" i="8"/>
  <c r="K54" i="8"/>
  <c r="M24" i="9"/>
  <c r="J101" i="9"/>
  <c r="J100" i="9"/>
  <c r="J99" i="9"/>
  <c r="L98" i="9"/>
  <c r="K98" i="9"/>
  <c r="I98" i="9"/>
  <c r="H98" i="9"/>
  <c r="G98" i="9"/>
  <c r="F98" i="9"/>
  <c r="E98" i="9"/>
  <c r="D98" i="9"/>
  <c r="C98" i="9"/>
  <c r="J89" i="9"/>
  <c r="J88" i="9"/>
  <c r="J87" i="9"/>
  <c r="K86" i="9"/>
  <c r="H86" i="9"/>
  <c r="G86" i="9"/>
  <c r="F86" i="9"/>
  <c r="E86" i="9"/>
  <c r="D86" i="9"/>
  <c r="C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69" i="9"/>
  <c r="J68" i="9"/>
  <c r="J67" i="9"/>
  <c r="J66" i="9"/>
  <c r="J65" i="9"/>
  <c r="J64" i="9"/>
  <c r="J63" i="9"/>
  <c r="J62" i="9"/>
  <c r="J61" i="9"/>
  <c r="L60" i="9"/>
  <c r="K60" i="9"/>
  <c r="I60" i="9"/>
  <c r="H60" i="9"/>
  <c r="G60" i="9"/>
  <c r="F60" i="9"/>
  <c r="E60" i="9"/>
  <c r="D60" i="9"/>
  <c r="C60" i="9"/>
  <c r="I58" i="9"/>
  <c r="J58" i="9" s="1"/>
  <c r="L58" i="9" s="1"/>
  <c r="I57" i="9"/>
  <c r="J57" i="9" s="1"/>
  <c r="I56" i="9"/>
  <c r="I55" i="9"/>
  <c r="L55" i="9" s="1"/>
  <c r="I54" i="9"/>
  <c r="J54" i="9" s="1"/>
  <c r="I53" i="9"/>
  <c r="L53" i="9" s="1"/>
  <c r="I52" i="9"/>
  <c r="L52" i="9" s="1"/>
  <c r="I51" i="9"/>
  <c r="L51" i="9" s="1"/>
  <c r="I50" i="9"/>
  <c r="L50" i="9" s="1"/>
  <c r="I49" i="9"/>
  <c r="L49" i="9" s="1"/>
  <c r="I48" i="9"/>
  <c r="L48" i="9" s="1"/>
  <c r="I44" i="9"/>
  <c r="L44" i="9" s="1"/>
  <c r="I43" i="9"/>
  <c r="I39" i="9"/>
  <c r="I38" i="9"/>
  <c r="L38" i="9" s="1"/>
  <c r="I37" i="9"/>
  <c r="L37" i="9" s="1"/>
  <c r="I36" i="9"/>
  <c r="I35" i="9"/>
  <c r="L35" i="9" s="1"/>
  <c r="K34" i="9"/>
  <c r="H34" i="9"/>
  <c r="H13" i="9" s="1"/>
  <c r="G34" i="9"/>
  <c r="G13" i="9" s="1"/>
  <c r="F34" i="9"/>
  <c r="F13" i="9" s="1"/>
  <c r="E34" i="9"/>
  <c r="E13" i="9" s="1"/>
  <c r="D34" i="9"/>
  <c r="D13" i="9" s="1"/>
  <c r="C34" i="9"/>
  <c r="C13" i="9" s="1"/>
  <c r="I33" i="9"/>
  <c r="L33" i="9" s="1"/>
  <c r="I32" i="9"/>
  <c r="L32" i="9" s="1"/>
  <c r="I31" i="9"/>
  <c r="L31" i="9" s="1"/>
  <c r="I30" i="9"/>
  <c r="L30" i="9" s="1"/>
  <c r="I24" i="9"/>
  <c r="I23" i="9"/>
  <c r="L23" i="9" s="1"/>
  <c r="I14" i="9"/>
  <c r="I12" i="9"/>
  <c r="L12" i="9" s="1"/>
  <c r="M10" i="9"/>
  <c r="M9" i="9" s="1"/>
  <c r="L24" i="9" l="1"/>
  <c r="K112" i="8"/>
  <c r="C59" i="9"/>
  <c r="C11" i="9" s="1"/>
  <c r="G59" i="9"/>
  <c r="D59" i="9"/>
  <c r="D11" i="9" s="1"/>
  <c r="H59" i="9"/>
  <c r="H11" i="9" s="1"/>
  <c r="J98" i="9"/>
  <c r="E59" i="9"/>
  <c r="E11" i="9" s="1"/>
  <c r="F59" i="9"/>
  <c r="F11" i="9" s="1"/>
  <c r="I86" i="9"/>
  <c r="I59" i="9" s="1"/>
  <c r="J86" i="9"/>
  <c r="L86" i="9" s="1"/>
  <c r="L59" i="9" s="1"/>
  <c r="K59" i="9"/>
  <c r="K19" i="9"/>
  <c r="I34" i="9"/>
  <c r="L34" i="9" s="1"/>
  <c r="G11" i="9"/>
  <c r="L36" i="9"/>
  <c r="L54" i="9"/>
  <c r="J56" i="9"/>
  <c r="L56" i="9" s="1"/>
  <c r="L57" i="9"/>
  <c r="K111" i="8" l="1"/>
  <c r="M15" i="9"/>
  <c r="M14" i="9" s="1"/>
  <c r="K14" i="9"/>
  <c r="J59" i="9"/>
  <c r="I13" i="9"/>
  <c r="I11" i="9" s="1"/>
  <c r="L14" i="9" l="1"/>
  <c r="L13" i="9" s="1"/>
  <c r="L11" i="9" s="1"/>
  <c r="M8" i="9" s="1"/>
  <c r="K13" i="9"/>
  <c r="K11" i="9" s="1"/>
  <c r="J96" i="3"/>
  <c r="M13" i="9" l="1"/>
  <c r="G90" i="6"/>
  <c r="O89" i="6"/>
  <c r="K89" i="6"/>
  <c r="G89" i="6"/>
  <c r="O88" i="6"/>
  <c r="K88" i="6"/>
  <c r="G88" i="6"/>
  <c r="O87" i="6"/>
  <c r="K87" i="6"/>
  <c r="G87" i="6"/>
  <c r="O86" i="6"/>
  <c r="K86" i="6"/>
  <c r="G86" i="6"/>
  <c r="O85" i="6"/>
  <c r="K85" i="6"/>
  <c r="G85" i="6"/>
  <c r="O84" i="6"/>
  <c r="K84" i="6"/>
  <c r="G84" i="6"/>
  <c r="O83" i="6"/>
  <c r="K83" i="6"/>
  <c r="G83" i="6"/>
  <c r="M82" i="6"/>
  <c r="O82" i="6" s="1"/>
  <c r="I82" i="6"/>
  <c r="K82" i="6" s="1"/>
  <c r="E82" i="6"/>
  <c r="G82" i="6" s="1"/>
  <c r="O78" i="6"/>
  <c r="K78" i="6"/>
  <c r="G78" i="6"/>
  <c r="O77" i="6"/>
  <c r="K77" i="6"/>
  <c r="G77" i="6"/>
  <c r="O76" i="6"/>
  <c r="K76" i="6"/>
  <c r="G76" i="6"/>
  <c r="O75" i="6"/>
  <c r="K75" i="6"/>
  <c r="G75" i="6"/>
  <c r="O74" i="6"/>
  <c r="K74" i="6"/>
  <c r="G74" i="6"/>
  <c r="O73" i="6"/>
  <c r="K73" i="6"/>
  <c r="G73" i="6"/>
  <c r="O72" i="6"/>
  <c r="K72" i="6"/>
  <c r="G72" i="6"/>
  <c r="O71" i="6"/>
  <c r="K71" i="6"/>
  <c r="G71" i="6"/>
  <c r="M70" i="6"/>
  <c r="O70" i="6" s="1"/>
  <c r="I70" i="6"/>
  <c r="K70" i="6" s="1"/>
  <c r="E70" i="6"/>
  <c r="G70" i="6" s="1"/>
  <c r="O69" i="6"/>
  <c r="K69" i="6"/>
  <c r="G69" i="6"/>
  <c r="O68" i="6"/>
  <c r="K68" i="6"/>
  <c r="G68" i="6"/>
  <c r="O67" i="6"/>
  <c r="K67" i="6"/>
  <c r="G67" i="6"/>
  <c r="N66" i="6"/>
  <c r="L66" i="6"/>
  <c r="J66" i="6"/>
  <c r="H66" i="6"/>
  <c r="F66" i="6"/>
  <c r="D66" i="6"/>
  <c r="O65" i="6"/>
  <c r="K65" i="6"/>
  <c r="G65" i="6"/>
  <c r="O64" i="6"/>
  <c r="K64" i="6"/>
  <c r="G64" i="6"/>
  <c r="O63" i="6"/>
  <c r="K63" i="6"/>
  <c r="G63" i="6"/>
  <c r="O62" i="6"/>
  <c r="K62" i="6"/>
  <c r="G62" i="6"/>
  <c r="O61" i="6"/>
  <c r="K61" i="6"/>
  <c r="G61" i="6"/>
  <c r="O60" i="6"/>
  <c r="K60" i="6"/>
  <c r="G60" i="6"/>
  <c r="O59" i="6"/>
  <c r="K59" i="6"/>
  <c r="G59" i="6"/>
  <c r="N58" i="6"/>
  <c r="M58" i="6"/>
  <c r="L58" i="6"/>
  <c r="J58" i="6"/>
  <c r="I58" i="6"/>
  <c r="H58" i="6"/>
  <c r="F58" i="6"/>
  <c r="E58" i="6"/>
  <c r="D58" i="6"/>
  <c r="O51" i="6"/>
  <c r="K51" i="6"/>
  <c r="G51" i="6"/>
  <c r="O50" i="6"/>
  <c r="K50" i="6"/>
  <c r="G50" i="6"/>
  <c r="O49" i="6"/>
  <c r="K49" i="6"/>
  <c r="G49" i="6"/>
  <c r="M48" i="6"/>
  <c r="O48" i="6" s="1"/>
  <c r="K48" i="6"/>
  <c r="G48" i="6"/>
  <c r="O47" i="6"/>
  <c r="K47" i="6"/>
  <c r="G47" i="6"/>
  <c r="O46" i="6"/>
  <c r="K46" i="6"/>
  <c r="G46" i="6"/>
  <c r="O45" i="6"/>
  <c r="K45" i="6"/>
  <c r="G45" i="6"/>
  <c r="O44" i="6"/>
  <c r="K44" i="6"/>
  <c r="G44" i="6"/>
  <c r="M43" i="6"/>
  <c r="O43" i="6" s="1"/>
  <c r="I43" i="6"/>
  <c r="K43" i="6" s="1"/>
  <c r="G43" i="6"/>
  <c r="O42" i="6"/>
  <c r="K42" i="6"/>
  <c r="G42" i="6"/>
  <c r="O41" i="6"/>
  <c r="K41" i="6"/>
  <c r="G41" i="6"/>
  <c r="O40" i="6"/>
  <c r="K40" i="6"/>
  <c r="G40" i="6"/>
  <c r="O39" i="6"/>
  <c r="K39" i="6"/>
  <c r="G39" i="6"/>
  <c r="O38" i="6"/>
  <c r="K38" i="6"/>
  <c r="G38" i="6"/>
  <c r="O37" i="6"/>
  <c r="K37" i="6"/>
  <c r="G37" i="6"/>
  <c r="O36" i="6"/>
  <c r="K36" i="6"/>
  <c r="G36" i="6"/>
  <c r="O35" i="6"/>
  <c r="K35" i="6"/>
  <c r="G35" i="6"/>
  <c r="O34" i="6"/>
  <c r="K34" i="6"/>
  <c r="G34" i="6"/>
  <c r="M33" i="6"/>
  <c r="O33" i="6" s="1"/>
  <c r="I33" i="6"/>
  <c r="K33" i="6" s="1"/>
  <c r="E33" i="6"/>
  <c r="G33" i="6" s="1"/>
  <c r="O26" i="6"/>
  <c r="K26" i="6"/>
  <c r="G26" i="6"/>
  <c r="O25" i="6"/>
  <c r="K25" i="6"/>
  <c r="G25" i="6"/>
  <c r="O24" i="6"/>
  <c r="K24" i="6"/>
  <c r="G24" i="6"/>
  <c r="O23" i="6"/>
  <c r="K23" i="6"/>
  <c r="G23" i="6"/>
  <c r="O22" i="6"/>
  <c r="K22" i="6"/>
  <c r="G22" i="6"/>
  <c r="O21" i="6"/>
  <c r="K21" i="6"/>
  <c r="G21" i="6"/>
  <c r="O20" i="6"/>
  <c r="K20" i="6"/>
  <c r="G20" i="6"/>
  <c r="M19" i="6"/>
  <c r="O19" i="6" s="1"/>
  <c r="K19" i="6"/>
  <c r="E19" i="6"/>
  <c r="G19" i="6" s="1"/>
  <c r="O18" i="6"/>
  <c r="K18" i="6"/>
  <c r="G18" i="6"/>
  <c r="O17" i="6"/>
  <c r="K17" i="6"/>
  <c r="G17" i="6"/>
  <c r="O16" i="6"/>
  <c r="K16" i="6"/>
  <c r="G16" i="6"/>
  <c r="O15" i="6"/>
  <c r="K15" i="6"/>
  <c r="G15" i="6"/>
  <c r="O14" i="6"/>
  <c r="K14" i="6"/>
  <c r="G14" i="6"/>
  <c r="O13" i="6"/>
  <c r="K13" i="6"/>
  <c r="G13" i="6"/>
  <c r="O12" i="6"/>
  <c r="K12" i="6"/>
  <c r="G12" i="6"/>
  <c r="M11" i="6"/>
  <c r="O11" i="6" s="1"/>
  <c r="I11" i="6"/>
  <c r="E11" i="6"/>
  <c r="G11" i="6" s="1"/>
  <c r="N10" i="6"/>
  <c r="L10" i="6"/>
  <c r="J10" i="6"/>
  <c r="H10" i="6"/>
  <c r="F10" i="6"/>
  <c r="D10" i="6"/>
  <c r="L9" i="6" l="1"/>
  <c r="I10" i="6"/>
  <c r="J9" i="6"/>
  <c r="M66" i="6"/>
  <c r="H9" i="6"/>
  <c r="O66" i="6"/>
  <c r="F9" i="6"/>
  <c r="N9" i="6"/>
  <c r="I66" i="6"/>
  <c r="K66" i="6"/>
  <c r="D9" i="6"/>
  <c r="O10" i="6"/>
  <c r="G10" i="6"/>
  <c r="O58" i="6"/>
  <c r="G58" i="6"/>
  <c r="K58" i="6"/>
  <c r="E66" i="6"/>
  <c r="G66" i="6"/>
  <c r="K11" i="6"/>
  <c r="K10" i="6" s="1"/>
  <c r="E10" i="6"/>
  <c r="M10" i="6"/>
  <c r="M9" i="6" l="1"/>
  <c r="I9" i="6"/>
  <c r="G9" i="6"/>
  <c r="O9" i="6"/>
  <c r="E9" i="6"/>
  <c r="K9" i="6"/>
  <c r="K108" i="8"/>
  <c r="K107" i="8"/>
  <c r="K106" i="8"/>
  <c r="K104" i="8"/>
  <c r="K103" i="8"/>
  <c r="K102" i="8"/>
  <c r="K99" i="8"/>
  <c r="K98" i="8"/>
  <c r="K97" i="8"/>
  <c r="K95" i="8"/>
  <c r="K94" i="8"/>
  <c r="K93" i="8"/>
  <c r="K81" i="8"/>
  <c r="K80" i="8"/>
  <c r="K79" i="8"/>
  <c r="K76" i="8"/>
  <c r="K70" i="8"/>
  <c r="K69" i="8"/>
  <c r="K68" i="8"/>
  <c r="K66" i="8"/>
  <c r="K65" i="8"/>
  <c r="K64" i="8"/>
  <c r="K49" i="8"/>
  <c r="K48" i="8"/>
  <c r="K47" i="8"/>
  <c r="K45" i="8"/>
  <c r="K44" i="8"/>
  <c r="K43" i="8"/>
  <c r="K96" i="8" l="1"/>
  <c r="K67" i="8"/>
  <c r="K63" i="8"/>
  <c r="K46" i="8"/>
  <c r="K78" i="8"/>
  <c r="K77" i="8" s="1"/>
  <c r="K71" i="8" s="1"/>
  <c r="K101" i="8"/>
  <c r="K42" i="8"/>
  <c r="K92" i="8"/>
  <c r="K105" i="8"/>
  <c r="K100" i="8" l="1"/>
  <c r="K91" i="8"/>
  <c r="K62" i="8"/>
  <c r="K41" i="8"/>
  <c r="K40" i="8" s="1"/>
  <c r="K90" i="8" l="1"/>
  <c r="K39" i="8"/>
  <c r="K38" i="8" s="1"/>
  <c r="E57" i="3"/>
  <c r="F57" i="3"/>
  <c r="E59" i="3"/>
  <c r="E58" i="3" s="1"/>
  <c r="F59" i="3"/>
  <c r="F58" i="3" s="1"/>
  <c r="E24" i="3"/>
  <c r="F24" i="3"/>
  <c r="J79" i="5"/>
  <c r="J78" i="5"/>
  <c r="J77" i="5"/>
  <c r="L76" i="5"/>
  <c r="K76" i="5"/>
  <c r="J76" i="5"/>
  <c r="I76" i="5"/>
  <c r="H76" i="5"/>
  <c r="G76" i="5"/>
  <c r="F76" i="5"/>
  <c r="E76" i="5"/>
  <c r="D76" i="5"/>
  <c r="C76" i="5"/>
  <c r="J67" i="5"/>
  <c r="J66" i="5"/>
  <c r="J65" i="5"/>
  <c r="K64" i="5"/>
  <c r="H64" i="5"/>
  <c r="G64" i="5"/>
  <c r="F64" i="5"/>
  <c r="E64" i="5"/>
  <c r="D64" i="5"/>
  <c r="C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7" i="5"/>
  <c r="J46" i="5"/>
  <c r="J45" i="5"/>
  <c r="J44" i="5"/>
  <c r="J43" i="5"/>
  <c r="J42" i="5"/>
  <c r="J41" i="5"/>
  <c r="J40" i="5"/>
  <c r="J39" i="5"/>
  <c r="K38" i="5"/>
  <c r="L38" i="5" s="1"/>
  <c r="I38" i="5"/>
  <c r="H38" i="5"/>
  <c r="H37" i="5" s="1"/>
  <c r="G38" i="5"/>
  <c r="F38" i="5"/>
  <c r="E38" i="5"/>
  <c r="E37" i="5" s="1"/>
  <c r="D38" i="5"/>
  <c r="D37" i="5" s="1"/>
  <c r="C38" i="5"/>
  <c r="I36" i="5"/>
  <c r="J36" i="5" s="1"/>
  <c r="L36" i="5" s="1"/>
  <c r="I35" i="5"/>
  <c r="I34" i="5"/>
  <c r="I33" i="5"/>
  <c r="L33" i="5" s="1"/>
  <c r="I32" i="5"/>
  <c r="I31" i="5"/>
  <c r="L31" i="5" s="1"/>
  <c r="I30" i="5"/>
  <c r="L30" i="5" s="1"/>
  <c r="I29" i="5"/>
  <c r="L29" i="5" s="1"/>
  <c r="I28" i="5"/>
  <c r="L28" i="5" s="1"/>
  <c r="I27" i="5"/>
  <c r="L27" i="5" s="1"/>
  <c r="I26" i="5"/>
  <c r="L26" i="5" s="1"/>
  <c r="I25" i="5"/>
  <c r="L25" i="5" s="1"/>
  <c r="I24" i="5"/>
  <c r="L24" i="5" s="1"/>
  <c r="I23" i="5"/>
  <c r="L23" i="5" s="1"/>
  <c r="I22" i="5"/>
  <c r="L22" i="5" s="1"/>
  <c r="I21" i="5"/>
  <c r="L21" i="5" s="1"/>
  <c r="I20" i="5"/>
  <c r="L20" i="5" s="1"/>
  <c r="I19" i="5"/>
  <c r="L19" i="5" s="1"/>
  <c r="K10" i="5"/>
  <c r="H18" i="5"/>
  <c r="G18" i="5"/>
  <c r="F18" i="5"/>
  <c r="E18" i="5"/>
  <c r="D18" i="5"/>
  <c r="C18" i="5"/>
  <c r="I17" i="5"/>
  <c r="L17" i="5" s="1"/>
  <c r="I16" i="5"/>
  <c r="L16" i="5" s="1"/>
  <c r="I15" i="5"/>
  <c r="L15" i="5" s="1"/>
  <c r="I14" i="5"/>
  <c r="L14" i="5" s="1"/>
  <c r="L13" i="5"/>
  <c r="I12" i="5"/>
  <c r="L11" i="5"/>
  <c r="D10" i="5"/>
  <c r="L18" i="5" l="1"/>
  <c r="C10" i="5"/>
  <c r="K37" i="5"/>
  <c r="F37" i="5"/>
  <c r="I64" i="5"/>
  <c r="J64" i="5"/>
  <c r="J37" i="5" s="1"/>
  <c r="C37" i="5"/>
  <c r="C8" i="5" s="1"/>
  <c r="G37" i="5"/>
  <c r="D8" i="5"/>
  <c r="J32" i="5"/>
  <c r="J35" i="5"/>
  <c r="L35" i="5" s="1"/>
  <c r="L12" i="5"/>
  <c r="J34" i="5"/>
  <c r="L34" i="5" s="1"/>
  <c r="I18" i="5"/>
  <c r="K8" i="5" l="1"/>
  <c r="L37" i="5"/>
  <c r="J10" i="5"/>
  <c r="J8" i="5" s="1"/>
  <c r="L64" i="5"/>
  <c r="L32" i="5"/>
  <c r="L10" i="5" s="1"/>
  <c r="L8" i="5" l="1"/>
  <c r="G41" i="3"/>
  <c r="H41" i="3" s="1"/>
  <c r="D39" i="3" l="1"/>
  <c r="H138" i="3" l="1"/>
  <c r="G12" i="3"/>
  <c r="H371" i="3"/>
  <c r="H370" i="3"/>
  <c r="H369" i="3"/>
  <c r="H368" i="3"/>
  <c r="D367" i="3"/>
  <c r="G366" i="3"/>
  <c r="G360" i="3"/>
  <c r="D360" i="3"/>
  <c r="D359" i="3" s="1"/>
  <c r="G359" i="3"/>
  <c r="G357" i="3"/>
  <c r="D357" i="3"/>
  <c r="G346" i="3"/>
  <c r="D346" i="3"/>
  <c r="G341" i="3"/>
  <c r="D341" i="3"/>
  <c r="D340" i="3" s="1"/>
  <c r="G334" i="3"/>
  <c r="D334" i="3"/>
  <c r="G330" i="3"/>
  <c r="D330" i="3"/>
  <c r="G324" i="3"/>
  <c r="H324" i="3" s="1"/>
  <c r="G313" i="3"/>
  <c r="D313" i="3"/>
  <c r="G306" i="3"/>
  <c r="D306" i="3"/>
  <c r="G298" i="3"/>
  <c r="D298" i="3"/>
  <c r="G282" i="3"/>
  <c r="D282" i="3"/>
  <c r="G279" i="3"/>
  <c r="D279" i="3"/>
  <c r="G264" i="3"/>
  <c r="D264" i="3"/>
  <c r="G260" i="3"/>
  <c r="D260" i="3"/>
  <c r="G253" i="3"/>
  <c r="D253" i="3"/>
  <c r="G249" i="3"/>
  <c r="D249" i="3"/>
  <c r="G243" i="3"/>
  <c r="H243" i="3" s="1"/>
  <c r="G232" i="3"/>
  <c r="D232" i="3"/>
  <c r="D230" i="3" s="1"/>
  <c r="G225" i="3"/>
  <c r="D225" i="3"/>
  <c r="G218" i="3"/>
  <c r="D218" i="3"/>
  <c r="G202" i="3"/>
  <c r="D202" i="3"/>
  <c r="G199" i="3"/>
  <c r="D199" i="3"/>
  <c r="D184" i="3"/>
  <c r="H184" i="3" s="1"/>
  <c r="G180" i="3"/>
  <c r="D180" i="3"/>
  <c r="D179" i="3" s="1"/>
  <c r="G176" i="3"/>
  <c r="D176" i="3"/>
  <c r="D171" i="3"/>
  <c r="H171" i="3" s="1"/>
  <c r="G159" i="3"/>
  <c r="G152" i="3"/>
  <c r="H152" i="3" s="1"/>
  <c r="G146" i="3"/>
  <c r="G135" i="3"/>
  <c r="D121" i="3"/>
  <c r="H121" i="3" s="1"/>
  <c r="G112" i="3"/>
  <c r="D112" i="3"/>
  <c r="H102" i="3"/>
  <c r="G88" i="3"/>
  <c r="D88" i="3"/>
  <c r="G81" i="3"/>
  <c r="D81" i="3"/>
  <c r="G74" i="3"/>
  <c r="D74" i="3"/>
  <c r="G68" i="3"/>
  <c r="D68" i="3"/>
  <c r="G65" i="3"/>
  <c r="D65" i="3"/>
  <c r="G48" i="3"/>
  <c r="G36" i="3"/>
  <c r="D27" i="3"/>
  <c r="H180" i="3" l="1"/>
  <c r="H253" i="3"/>
  <c r="H282" i="3"/>
  <c r="H68" i="3"/>
  <c r="G108" i="3"/>
  <c r="H108" i="3" s="1"/>
  <c r="G100" i="3"/>
  <c r="H81" i="3"/>
  <c r="H135" i="3"/>
  <c r="H264" i="3"/>
  <c r="H306" i="3"/>
  <c r="H360" i="3"/>
  <c r="H33" i="3"/>
  <c r="H116" i="3"/>
  <c r="H202" i="3"/>
  <c r="G340" i="3"/>
  <c r="H340" i="3" s="1"/>
  <c r="H341" i="3"/>
  <c r="H362" i="3"/>
  <c r="H363" i="3"/>
  <c r="D12" i="3"/>
  <c r="H12" i="3" s="1"/>
  <c r="H50" i="3"/>
  <c r="G27" i="3"/>
  <c r="H27" i="3" s="1"/>
  <c r="H28" i="3"/>
  <c r="H36" i="3"/>
  <c r="H112" i="3"/>
  <c r="H199" i="3"/>
  <c r="H218" i="3"/>
  <c r="H232" i="3"/>
  <c r="H334" i="3"/>
  <c r="H346" i="3"/>
  <c r="D366" i="3"/>
  <c r="H367" i="3"/>
  <c r="G40" i="3"/>
  <c r="H48" i="3"/>
  <c r="H225" i="3"/>
  <c r="H330" i="3"/>
  <c r="G356" i="3"/>
  <c r="H357" i="3"/>
  <c r="H65" i="3"/>
  <c r="H74" i="3"/>
  <c r="H88" i="3"/>
  <c r="H146" i="3"/>
  <c r="G157" i="3"/>
  <c r="H157" i="3" s="1"/>
  <c r="H159" i="3"/>
  <c r="H176" i="3"/>
  <c r="H249" i="3"/>
  <c r="G259" i="3"/>
  <c r="H260" i="3"/>
  <c r="H279" i="3"/>
  <c r="H298" i="3"/>
  <c r="G311" i="3"/>
  <c r="H313" i="3"/>
  <c r="H359" i="3"/>
  <c r="G355" i="3"/>
  <c r="H366" i="3"/>
  <c r="D100" i="3"/>
  <c r="G278" i="3"/>
  <c r="G198" i="3"/>
  <c r="G134" i="3"/>
  <c r="D64" i="3"/>
  <c r="D63" i="3" s="1"/>
  <c r="D278" i="3"/>
  <c r="D198" i="3"/>
  <c r="D197" i="3" s="1"/>
  <c r="G179" i="3"/>
  <c r="H179" i="3" s="1"/>
  <c r="H86" i="3"/>
  <c r="G230" i="3"/>
  <c r="H230" i="3" s="1"/>
  <c r="D311" i="3"/>
  <c r="D169" i="3"/>
  <c r="H169" i="3" s="1"/>
  <c r="D134" i="3"/>
  <c r="D26" i="3"/>
  <c r="G64" i="3"/>
  <c r="G241" i="3"/>
  <c r="H241" i="3" s="1"/>
  <c r="D259" i="3"/>
  <c r="D356" i="3"/>
  <c r="G322" i="3"/>
  <c r="H322" i="3" s="1"/>
  <c r="H115" i="3" l="1"/>
  <c r="G156" i="3"/>
  <c r="G63" i="3"/>
  <c r="H63" i="3" s="1"/>
  <c r="H64" i="3"/>
  <c r="G85" i="3"/>
  <c r="H100" i="3"/>
  <c r="G39" i="3"/>
  <c r="H39" i="3" s="1"/>
  <c r="H40" i="3"/>
  <c r="G197" i="3"/>
  <c r="H197" i="3" s="1"/>
  <c r="H198" i="3"/>
  <c r="G26" i="3"/>
  <c r="H26" i="3" s="1"/>
  <c r="G277" i="3"/>
  <c r="H278" i="3"/>
  <c r="H356" i="3"/>
  <c r="G133" i="3"/>
  <c r="H134" i="3"/>
  <c r="H311" i="3"/>
  <c r="H259" i="3"/>
  <c r="D355" i="3"/>
  <c r="H355" i="3" s="1"/>
  <c r="G354" i="3"/>
  <c r="D277" i="3"/>
  <c r="H156" i="3"/>
  <c r="D133" i="3"/>
  <c r="D85" i="3"/>
  <c r="D60" i="3" s="1"/>
  <c r="D310" i="3"/>
  <c r="D194" i="3"/>
  <c r="D15" i="3" s="1"/>
  <c r="D8" i="3"/>
  <c r="D25" i="3"/>
  <c r="D24" i="3" s="1"/>
  <c r="G229" i="3"/>
  <c r="H229" i="3" s="1"/>
  <c r="G310" i="3"/>
  <c r="G25" i="3" l="1"/>
  <c r="G24" i="3" s="1"/>
  <c r="H24" i="3" s="1"/>
  <c r="H85" i="3"/>
  <c r="H133" i="3"/>
  <c r="G130" i="3"/>
  <c r="D354" i="3"/>
  <c r="H354" i="3" s="1"/>
  <c r="G9" i="3"/>
  <c r="G10" i="3"/>
  <c r="H277" i="3"/>
  <c r="H310" i="3"/>
  <c r="G8" i="3"/>
  <c r="H8" i="3" s="1"/>
  <c r="G60" i="3"/>
  <c r="H60" i="3" s="1"/>
  <c r="D274" i="3"/>
  <c r="D130" i="3"/>
  <c r="D9" i="3"/>
  <c r="D10" i="3"/>
  <c r="D11" i="3"/>
  <c r="D23" i="3"/>
  <c r="G194" i="3"/>
  <c r="G274" i="3"/>
  <c r="H25" i="3" l="1"/>
  <c r="H9" i="3"/>
  <c r="G23" i="3"/>
  <c r="H23" i="3" s="1"/>
  <c r="H10" i="3"/>
  <c r="H130" i="3"/>
  <c r="G22" i="3"/>
  <c r="H22" i="3" s="1"/>
  <c r="H274" i="3"/>
  <c r="G59" i="3"/>
  <c r="H194" i="3"/>
  <c r="D57" i="3"/>
  <c r="G15" i="3"/>
  <c r="D17" i="3"/>
  <c r="G17" i="3" l="1"/>
  <c r="H17" i="3" s="1"/>
  <c r="H59" i="3"/>
  <c r="G11" i="3"/>
  <c r="H11" i="3" s="1"/>
  <c r="H15" i="3"/>
  <c r="G58" i="3"/>
  <c r="G57" i="3" s="1"/>
  <c r="H57" i="3" s="1"/>
  <c r="D7" i="3"/>
  <c r="H58" i="3" l="1"/>
  <c r="G7" i="3"/>
  <c r="H7" i="3" s="1"/>
</calcChain>
</file>

<file path=xl/sharedStrings.xml><?xml version="1.0" encoding="utf-8"?>
<sst xmlns="http://schemas.openxmlformats.org/spreadsheetml/2006/main" count="2086" uniqueCount="676">
  <si>
    <t>รวมทั้งสิ้น</t>
  </si>
  <si>
    <t>ฯลฯ</t>
  </si>
  <si>
    <t>กิจกรรม :......................................</t>
  </si>
  <si>
    <t>1. งบบุคลากร</t>
  </si>
  <si>
    <t xml:space="preserve"> - อัตราเดิม</t>
  </si>
  <si>
    <t xml:space="preserve"> - อัตราใหม่</t>
  </si>
  <si>
    <t>2. งบดำเนินงาน</t>
  </si>
  <si>
    <t>2.1 ค่าตอบแทน ใช้สอยและวัสดุ</t>
  </si>
  <si>
    <t>ปี 2560</t>
  </si>
  <si>
    <t>ปริมาณ</t>
  </si>
  <si>
    <t>หน่วยนับ</t>
  </si>
  <si>
    <t>เงิน</t>
  </si>
  <si>
    <t>รายการ</t>
  </si>
  <si>
    <t>หน่วยล้านบาท (ทศนิยม 4 ตำแหน่ง)</t>
  </si>
  <si>
    <t>1.1 เงินเดือนและค่าจ้างประจำ</t>
  </si>
  <si>
    <t>1.1.1 เงินเดือน</t>
  </si>
  <si>
    <t>1.1.2 ค่าจ้างประจำ</t>
  </si>
  <si>
    <t>(1)........................</t>
  </si>
  <si>
    <t>(2).......................</t>
  </si>
  <si>
    <t>รายการไม่ผูกพัน</t>
  </si>
  <si>
    <t>รายการผูกพันฯ ใหม่</t>
  </si>
  <si>
    <t>(1).......................</t>
  </si>
  <si>
    <t>รายการผูกพันฯ ตามสัญญาและ มาตรา 23</t>
  </si>
  <si>
    <t>(1)................(แสดงรายการภาระผูกพัน).....</t>
  </si>
  <si>
    <t>ตัวชี้วัดเชิงปริมาณ :</t>
  </si>
  <si>
    <r>
      <rPr>
        <b/>
        <sz val="25"/>
        <rFont val="TH SarabunPSK"/>
        <family val="2"/>
      </rPr>
      <t>O</t>
    </r>
    <r>
      <rPr>
        <b/>
        <sz val="14"/>
        <rFont val="TH SarabunPSK"/>
        <family val="2"/>
      </rPr>
      <t xml:space="preserve"> นโยบายสำคัญของรัฐบาล</t>
    </r>
  </si>
  <si>
    <t>เพิ่ม/ลด</t>
  </si>
  <si>
    <t>ร้อยละ</t>
  </si>
  <si>
    <t xml:space="preserve"> 1. งบบุคลากร</t>
  </si>
  <si>
    <t xml:space="preserve"> 2. งบดำเนินงาน</t>
  </si>
  <si>
    <t xml:space="preserve"> 3. งบลงทุน</t>
  </si>
  <si>
    <t xml:space="preserve"> 4. งบเงินอุดหนุน</t>
  </si>
  <si>
    <t xml:space="preserve"> - งบดำเนินงาน</t>
  </si>
  <si>
    <t xml:space="preserve"> - งบลงทุน</t>
  </si>
  <si>
    <t xml:space="preserve"> - งบเงินอุดหนุน</t>
  </si>
  <si>
    <t xml:space="preserve"> - งบรายจ่ายอื่น</t>
  </si>
  <si>
    <t xml:space="preserve"> 5. งบรายจ่ายอื่น</t>
  </si>
  <si>
    <t>1. งบดำเนินงาน</t>
  </si>
  <si>
    <t xml:space="preserve">1.3 ค่าตอบแทนพนักงานราชการ </t>
  </si>
  <si>
    <t>1.1 ค่าตอบแทน ใช้สอยและวัสดุ</t>
  </si>
  <si>
    <t>1.1.1 ค่าตอบแทน</t>
  </si>
  <si>
    <t>1.1.2 ค่าใช้สอย</t>
  </si>
  <si>
    <t>1.1.3 ค่าวัสดุ</t>
  </si>
  <si>
    <t>1.2 ค่าสาธารณูปโภค</t>
  </si>
  <si>
    <t>2. งบลงทุน</t>
  </si>
  <si>
    <t>2.1 ค่าครุภัณฑ์</t>
  </si>
  <si>
    <t>2.1.1 ครุภัณฑ์...(ระบุประเภท).....</t>
  </si>
  <si>
    <t>2.2 ค่าที่ดินและสิ่งก่อสร้าง</t>
  </si>
  <si>
    <t>2.2.1 ค่าที่ดิน/สิ่งก่อสร้าง...(ระบุประเภท).....</t>
  </si>
  <si>
    <t>2.2.1 ค่าที่ดิน/สิ่งก่อสร้าง..(ระบุประเภท)....</t>
  </si>
  <si>
    <t>3.1 เงินอุดหนุนทั่วไป</t>
  </si>
  <si>
    <t>3. งบเงินอุดหนุน</t>
  </si>
  <si>
    <t xml:space="preserve"> (ให้แสดงค่าใช้จ่ายตามแบบงบดำเนินงาน และงบลงทุนที่กำหนดข้างต้น)</t>
  </si>
  <si>
    <t>3.2 เงินอุดหนุนเฉพาะกิจ</t>
  </si>
  <si>
    <t>4. งบรายจ่ายอื่น</t>
  </si>
  <si>
    <t xml:space="preserve"> - เงินอื่นๆ ที่จ่ายควบกับเงินเดือน</t>
  </si>
  <si>
    <t>2.1.1 ค่าตอบแทน (เฉพาะที่จ่ายให้ในลักษณะเงินเดือนหรือจ่ายควบกับเงินเดือน)</t>
  </si>
  <si>
    <r>
      <rPr>
        <b/>
        <sz val="25"/>
        <rFont val="TH SarabunPSK"/>
        <family val="2"/>
      </rPr>
      <t>O</t>
    </r>
    <r>
      <rPr>
        <b/>
        <sz val="14"/>
        <rFont val="TH SarabunPSK"/>
        <family val="2"/>
      </rPr>
      <t xml:space="preserve"> ข้อสั่งการของนายกรัฐมนตรี</t>
    </r>
  </si>
  <si>
    <t xml:space="preserve"> (ให้แสดงค่าใช้จ่ายตามแบบงบบุคลากรและงบดำเนินงานที่กำหนดข้างต้น)</t>
  </si>
  <si>
    <r>
      <rPr>
        <b/>
        <sz val="25"/>
        <rFont val="TH SarabunPSK"/>
        <family val="2"/>
      </rPr>
      <t>O</t>
    </r>
    <r>
      <rPr>
        <b/>
        <sz val="14"/>
        <rFont val="TH SarabunPSK"/>
        <family val="2"/>
      </rPr>
      <t xml:space="preserve"> นโยบายความมั่นคงแห่งชาติ</t>
    </r>
  </si>
  <si>
    <r>
      <rPr>
        <b/>
        <sz val="25"/>
        <rFont val="TH SarabunPSK"/>
        <family val="2"/>
      </rPr>
      <t>O</t>
    </r>
    <r>
      <rPr>
        <b/>
        <sz val="14"/>
        <rFont val="TH SarabunPSK"/>
        <family val="2"/>
      </rPr>
      <t xml:space="preserve"> อื่นๆ ............(ระบุ)................</t>
    </r>
  </si>
  <si>
    <r>
      <rPr>
        <b/>
        <sz val="25"/>
        <rFont val="TH SarabunPSK"/>
        <family val="2"/>
      </rPr>
      <t>O</t>
    </r>
    <r>
      <rPr>
        <b/>
        <sz val="14"/>
        <rFont val="TH SarabunPSK"/>
        <family val="2"/>
      </rPr>
      <t xml:space="preserve"> นโยบายสำคัญของ คสช.</t>
    </r>
  </si>
  <si>
    <t>แผนงานบุคลากรภาครัฐ</t>
  </si>
  <si>
    <t>หมายเหตุ</t>
  </si>
  <si>
    <t>แผนงานพื้นฐาน</t>
  </si>
  <si>
    <r>
      <t>ที่มาของกิจกรรม</t>
    </r>
    <r>
      <rPr>
        <b/>
        <vertAlign val="superscript"/>
        <sz val="14"/>
        <rFont val="TH SarabunPSK"/>
        <family val="2"/>
      </rPr>
      <t>1</t>
    </r>
    <r>
      <rPr>
        <b/>
        <sz val="14"/>
        <rFont val="TH SarabunPSK"/>
        <family val="2"/>
      </rPr>
      <t xml:space="preserve"> :</t>
    </r>
  </si>
  <si>
    <r>
      <t>ค่าจ้างเหมาบุคลากรช่วยปฏิบัติงาน
(งานดำเนินการเอง)</t>
    </r>
    <r>
      <rPr>
        <vertAlign val="superscript"/>
        <sz val="14"/>
        <rFont val="TH SarabunPSK"/>
        <family val="2"/>
      </rPr>
      <t>2</t>
    </r>
  </si>
  <si>
    <t xml:space="preserve"> - งบบุคลากร</t>
  </si>
  <si>
    <t>2.1.2 ค่าใช้สอย</t>
  </si>
  <si>
    <t>(1) เงินสมทบกองทุนประกันสังคม</t>
  </si>
  <si>
    <t>รายการบุคลากรภาครัฐ /รายการงบกลาง...</t>
  </si>
  <si>
    <t>หน่วยงาน : มหาวิทยาลัยเทคโนโลยีราชมงคลกรุงเทพ</t>
  </si>
  <si>
    <t>อัตรา</t>
  </si>
  <si>
    <t>กระทรวง : ศึกษาธิการ</t>
  </si>
  <si>
    <t>แผนงานรองบุคลากรยกระดับคุณภาพการศึกษาและการเรียนรู้ตลอดชีวิต</t>
  </si>
  <si>
    <t>(1)ค่าเช่าบ้าน</t>
  </si>
  <si>
    <t>(2)เงินประจำตำแหน่งผู้บริหารที่มีวาระ 2 เท่า</t>
  </si>
  <si>
    <t>(3)ค่าตอบแทนผู้บริหารมหาวิทยาลัยที่เกษียณอายุราชการ</t>
  </si>
  <si>
    <t>(4) เงินตอบแทนเหมาจ่ายจัดหารถประจำตำแหน่ง</t>
  </si>
  <si>
    <t>(5) เงินตอบแทนพิเศษข้าราชการเงินเดือนเต็มขั้น</t>
  </si>
  <si>
    <t>(6)เงินตอบแทนพิเศษลูกจ้างประจำเงินเดือนเต็มขั้น</t>
  </si>
  <si>
    <t>แผนงานพื้นฐานด้านการพัฒนาและเสริมสร้างศักยภาพ</t>
  </si>
  <si>
    <t>แผนงานรองยกระดับคุณภาพการศึกษาและการเรียนรู้ตลอดชีวิต</t>
  </si>
  <si>
    <t>ผลผลิต: ผู้สำเร็จการศึกษาด้านสังคมศาสตร์</t>
  </si>
  <si>
    <t>กิจกรรม : จัดการเรียนการสอนด้านสังคมศาสตร์</t>
  </si>
  <si>
    <t>(1) ค่าตอบแทนให้ผู้ปฏิบัติงานราชการ</t>
  </si>
  <si>
    <t>(1) ค่าเบื้ยเลี้ยง ค่าเช่าที่พักและค่าพาหนะ</t>
  </si>
  <si>
    <t>(2) ค่าซ่อมแซมยานพาหนะและขนส่ง</t>
  </si>
  <si>
    <t>(3) ค่าซ่อมแซมครุภัณฑ์</t>
  </si>
  <si>
    <t>(4) ค่าจ้างเหมาบริการ</t>
  </si>
  <si>
    <t>(5) ค่าเช่าที่ดิน/ทรัพย์สิน</t>
  </si>
  <si>
    <t>(6) ค่าบำรุงรักษาครุภัณฑ์</t>
  </si>
  <si>
    <t>(1) วัสดุสำนักงาน</t>
  </si>
  <si>
    <t>(2) วัสดุเชื้อเพลิงและหล่อลื่น</t>
  </si>
  <si>
    <t>(3) วัสดุไฟฟ้าและวิทยุ</t>
  </si>
  <si>
    <t>(4) วัสดุวิทยาศาสตร์หรือการแพทย์</t>
  </si>
  <si>
    <t>(5) วัสดุการศึกษา</t>
  </si>
  <si>
    <t>(6) วัสดุสำนักงาน วารสาร และตำรา</t>
  </si>
  <si>
    <t>(1) ค่าโทรศัพท์</t>
  </si>
  <si>
    <t>(2) ค่าน้ำประปา</t>
  </si>
  <si>
    <t>(3) ค่าไฟฟ้า</t>
  </si>
  <si>
    <t>(1) ครุภัณเพื่อการศึกษา</t>
  </si>
  <si>
    <t xml:space="preserve">   (1) อาคารปฏิบัติการเทคโนโลยีเชิงสร้างสรรค์</t>
  </si>
  <si>
    <t>(2) .................</t>
  </si>
  <si>
    <t>3. งบอุดหนุน</t>
  </si>
  <si>
    <t>(1) ทุนผลิตและพัฒนาบุคลากรระดับปริญญาโท-เอก</t>
  </si>
  <si>
    <t>(2) ......................</t>
  </si>
  <si>
    <t>(1)พัฒนามาตรฐานและคุณภาพการศึกษา/จัดการเรียนการสอน/พัฒนาหลักสูตร</t>
  </si>
  <si>
    <t>ผลผลิต: ผู้สำเร็จการศึกษาด้านวิทยาศาสตร์และเทคโนโลยี</t>
  </si>
  <si>
    <t>กิจกรรม : จัดการเรียนการสอนด้านวิทยาศาสตร์และเทคโนโลยี</t>
  </si>
  <si>
    <t xml:space="preserve">   (1) ระบบอาคารเรียนและปฏิบัติการคณะวิทยาศาสตร์และเทคโนโลยี</t>
  </si>
  <si>
    <t xml:space="preserve">   (2) ห้องบริการอาหารไทยฮาลาล</t>
  </si>
  <si>
    <t xml:space="preserve">   (3) อาคารจัดแสดงผลงานคหกรรมศาสตร์</t>
  </si>
  <si>
    <t>(1) อาคารแสดงนิทรรศการและการสอนนันทนาการ</t>
  </si>
  <si>
    <t>(1) ............................</t>
  </si>
  <si>
    <t>(2) .............................</t>
  </si>
  <si>
    <t>(2)โครงการจัดการศึกษาด้านซ่อมบำรุงอากาศยานตามมาตรฐาน EASA</t>
  </si>
  <si>
    <t>(3)โครงการอาหารฮาลาล</t>
  </si>
  <si>
    <t>(4)โครงการครัวไทยครัวโลก</t>
  </si>
  <si>
    <t>ผลผลิต: ผลงานการให้บริการวิชาการ</t>
  </si>
  <si>
    <t>กิจกรรม : จัดอบรมและสัมมนาเชิงวิชาการหรือปฏิบัติการ</t>
  </si>
  <si>
    <t>(4) เงินสมทบกองทุนประกันสังคม</t>
  </si>
  <si>
    <t>(5) ค่าจ้างเหมาบริการ</t>
  </si>
  <si>
    <t>(6) ค่าเช่าที่ดิน/ทรัพย์สิน</t>
  </si>
  <si>
    <t>(7) ค่าบำรุงรักษาครุภัณฑ์</t>
  </si>
  <si>
    <t>(1) ปรับปรุงอาคาร 19</t>
  </si>
  <si>
    <t>(2) ปรับปรุงอาคาร 20</t>
  </si>
  <si>
    <t>(3) ปรับปรุงห้องปฏิบัติการโครงงานวิศวกรรมไฟฟ้า</t>
  </si>
  <si>
    <t>(4) ปรับปรุงศูนย์การเรียนรู้ทางวิทยาศาสตร์และเทคโนโลยี</t>
  </si>
  <si>
    <t xml:space="preserve">  (1) อาคารปฏิบัติการเทคโนโลยีเชิงสร้างสรรค์</t>
  </si>
  <si>
    <t>(4) อาคารอุตสาหกรรมบริการ</t>
  </si>
  <si>
    <t>(5) อาคารเรียนและปฏิบัติการ</t>
  </si>
  <si>
    <t>(1) ผลงานการให้บริการวิชาการ</t>
  </si>
  <si>
    <t>(5)ผลงานทำนุบำรุงศิลปวัฒนธรรม</t>
  </si>
  <si>
    <t>(6)โครงการพัฒนาการจัดการศึกษาตามยุทธศาสตร์การพัฒนามหาวิทยาลัยเทคโนโลยีราชมงคลด้านวิทยาศาสตร์และเทคโนโลยี</t>
  </si>
  <si>
    <t>ผลผลิต:ผลงานทำนุบำรุงศิลปวัฒนธรรม</t>
  </si>
  <si>
    <t>กิจกรรม :ส่งเสริมและทำนุบำรุงศิลปวัฒนธรรม</t>
  </si>
  <si>
    <t xml:space="preserve"> (1) ทำนุบำรุงศิลปวัฒนธรรม</t>
  </si>
  <si>
    <t>แผนงานยุทธศาสตร์ : ด้านการสร้างความสามารถในการแข่งขันของประเทศ</t>
  </si>
  <si>
    <t>แผนงานยุทธศาสตร์ด้านการพัฒนาและส่งเสริมศักยภาพคน</t>
  </si>
  <si>
    <t>แผนงาน : ส่งเสริมบทบาทและการใช้โอกาสในการเข้าสู่ประชาคมอาเซียน</t>
  </si>
  <si>
    <t>งบรายจ่ายอื่น</t>
  </si>
  <si>
    <t>โครงการ : โครงการเตรียมความพร้อมสู่ประชาคมอาเซียน</t>
  </si>
  <si>
    <t>แผนงานรองสร้างรายได้จากการท่องเที่ยวและบริการ</t>
  </si>
  <si>
    <t>งบอุดหนุน</t>
  </si>
  <si>
    <t>โครงการ : โครงการพัฒนาศักยภาพบุคลากรด้านการท่องเที่ยว</t>
  </si>
  <si>
    <t>แผนงานรองส่งเสริมการวิจัยและพัฒนา</t>
  </si>
  <si>
    <t>ผลผลิต : ผลงานวิจัยเพื่อถ่ายทอดเทคโนโลยี</t>
  </si>
  <si>
    <t>ผลผลิต : ผลงานวิจัยเพื่อสร้างองค์ความรู้</t>
  </si>
  <si>
    <t>แผนบูรณาการการยกระดับคุณภาพการศึกษาและการเรียนรู้ตลอดชีวิต</t>
  </si>
  <si>
    <t>O มติคณะรัฐมนตรี (ชุดปัจจุบัน)</t>
  </si>
  <si>
    <t>O กิจกรรมตามแผนพัฒนาจังหวัดและกลุ่มจังหวัด</t>
  </si>
  <si>
    <r>
      <t>1.ที่มาของกิจกรรม</t>
    </r>
    <r>
      <rPr>
        <b/>
        <sz val="14"/>
        <color indexed="8"/>
        <rFont val="TH SarabunPSK"/>
        <family val="2"/>
      </rPr>
      <t xml:space="preserve">  </t>
    </r>
    <r>
      <rPr>
        <sz val="14"/>
        <color indexed="8"/>
        <rFont val="TH SarabunPSK"/>
        <family val="2"/>
      </rPr>
      <t>ให้ระบุที่มาของกิจกรรม หรือความจำเป็นที่ต้องดำเนินการกิจกรรม โดยเลือกหัวข้อที่สำคัญที่สุดเพียงหัวข้อเดียว</t>
    </r>
  </si>
  <si>
    <r>
      <rPr>
        <b/>
        <u/>
        <sz val="14"/>
        <color indexed="8"/>
        <rFont val="TH SarabunPSK"/>
        <family val="2"/>
      </rPr>
      <t>2. ค่าจ้างเหมาบุคลากรช่วยปฏิบัติงาน</t>
    </r>
    <r>
      <rPr>
        <b/>
        <sz val="14"/>
        <color indexed="8"/>
        <rFont val="TH SarabunPSK"/>
        <family val="2"/>
      </rPr>
      <t xml:space="preserve">  </t>
    </r>
    <r>
      <rPr>
        <sz val="14"/>
        <color indexed="8"/>
        <rFont val="TH SarabunPSK"/>
        <family val="2"/>
      </rPr>
      <t xml:space="preserve">ให้แสดงรายละเอียดค่าจ้างเหมาบุคลากรช่วยปฏิบัติงาน โดยระบุรายการและจำนวนอัตรา (แยกออกจากค่าจ้างเหมาบริการ) </t>
    </r>
  </si>
  <si>
    <t>เฉพาะงานที่ส่วนราชการเป็นผู้จ้างเหมาโดยตรง ไม่รวมค่าจ้างเหมาเอกชนในลักษณะ outsource</t>
  </si>
  <si>
    <t xml:space="preserve">1.2 ค่าจ้างชั่วคราวในต่างประเทศ </t>
  </si>
  <si>
    <t>แผนงานยุทธศาสตร์</t>
  </si>
  <si>
    <t xml:space="preserve">   (2) ……………………………….</t>
  </si>
  <si>
    <t>แบบสรุปข้อเสนองบประมาณรายจ่ายประจำปีงบประมาณ พ.ศ. 2560  จำแนกงบรายจ่าย*</t>
  </si>
  <si>
    <t>แบบ ขส. 60 - 1 แบบที่ 1</t>
  </si>
  <si>
    <t>ของมหาวิทยาลัยเทคโนโลยีราชมงคลกรุงเทพ</t>
  </si>
  <si>
    <t>(แบบนี้สำหรับสถาบันวิทยาลัยชุมชน สถาบันอุดมศึกษาของรัฐ 14 แห่ง ม. เทคโนโลยีราชมงคล 9 แห่ง สถาบันอุดมศึกษาในกำกับเดิม 4 แห่ง สถาบันดนตรีกัลยาณิวัฒนา ม.สงฆ์ 2 แห่ง และ มรภ. 38 แห่งกรอกเท่านั้น)</t>
  </si>
  <si>
    <t>* กรอกข้อมูลหน่วยเป็น "บาท" เท่านั้น และยอดเงินต้องเท่ากับในข้อเสนอที่ส่งให้ สกอ.</t>
  </si>
  <si>
    <t>หน่วย : บาท</t>
  </si>
  <si>
    <t>ลำดับ</t>
  </si>
  <si>
    <t>ผลผลิต/โครงการ</t>
  </si>
  <si>
    <t>งบบุคลากร</t>
  </si>
  <si>
    <t>งบดำเนินงาน</t>
  </si>
  <si>
    <t>งบลงทุน</t>
  </si>
  <si>
    <t>งบเงินอุดหนุน*</t>
  </si>
  <si>
    <t>รวมงบประมาณ</t>
  </si>
  <si>
    <t>ที่</t>
  </si>
  <si>
    <t>ค่าครุภัณฑ์</t>
  </si>
  <si>
    <t>ค่าที่ดินและสิ่งก่อสร้าง</t>
  </si>
  <si>
    <t>รวมงบลงทุน</t>
  </si>
  <si>
    <t>(แผ่นดิน)</t>
  </si>
  <si>
    <t>ปีเดียว</t>
  </si>
  <si>
    <t>ผูกพันเดิม</t>
  </si>
  <si>
    <t>ผูกพันใหม่</t>
  </si>
  <si>
    <t>(1) ผู้สำเร็จการศึกษา
ด้านวิทยาศาสตร์และเทคโนโลยี</t>
  </si>
  <si>
    <t>(2) ผู้สำเร็จการศึกษา
ด้านวิทยาศาสตร์สุขภาพ</t>
  </si>
  <si>
    <t>(3) ผู้สำเร็จการศึกษา
ด้านสังคมศาสตร์</t>
  </si>
  <si>
    <t>(4) ผู้สำเร็จการศึกษาตาม
โครงการเร่งรัดผลิตบัณฑิต
สาขาวิชาที่ขาดแคลน  (เฉพาะ
สถาบันอุดมศึกษาที่มีมติ ค.ร.ม.
เรื่องนี้รองรับเท่านั้น)</t>
  </si>
  <si>
    <t>(5) โครงการผลิตแพทย์และ
พยาบาลเพิ่ม (เฉพาะ
สถาบันอุดมศึกษา
ที่มีมติค.ร.ม.เรื่องนี้รองรับเท่านั้น)</t>
  </si>
  <si>
    <t>(6) ผลงานวิจัยเพื่อสร้างองค์ความรู้</t>
  </si>
  <si>
    <t>(7) ผลงานวิจัยเพื่อถ่ายทอด
เทคโนโลยี</t>
  </si>
  <si>
    <t xml:space="preserve">(8) ผลงานการให้บริการวิชาการ
   </t>
  </si>
  <si>
    <r>
      <rPr>
        <b/>
        <sz val="14"/>
        <rFont val="TH SarabunPSK"/>
        <family val="2"/>
      </rPr>
      <t>(8.1) การสร้าง/ปลูกฝังวินัย</t>
    </r>
    <r>
      <rPr>
        <sz val="14"/>
        <rFont val="TH SarabunPSK"/>
        <family val="2"/>
      </rPr>
      <t xml:space="preserve">
          1) โครงการ...........................
          2) โครงการ...........................
          3) (โปรดระบุ)......................</t>
    </r>
  </si>
  <si>
    <r>
      <rPr>
        <b/>
        <sz val="14"/>
        <rFont val="TH SarabunPSK"/>
        <family val="2"/>
      </rPr>
      <t>(8.2) การคัดแยกขยะ</t>
    </r>
    <r>
      <rPr>
        <sz val="14"/>
        <rFont val="TH SarabunPSK"/>
        <family val="2"/>
      </rPr>
      <t xml:space="preserve">
          1) โครงการ...........................
          2) โครงการ...........................
          3) (โปรดระบุ).......................</t>
    </r>
  </si>
  <si>
    <r>
      <rPr>
        <b/>
        <sz val="14"/>
        <rFont val="TH SarabunPSK"/>
        <family val="2"/>
      </rPr>
      <t>(8.3) การป้องกันและแก้ไขปัญหา
ยาเสพติดในสถานศึกษา</t>
    </r>
    <r>
      <rPr>
        <sz val="14"/>
        <rFont val="TH SarabunPSK"/>
        <family val="2"/>
      </rPr>
      <t xml:space="preserve">
          1) โครงการ...........................
          2) โครงการ...........................
          3) (โปรดระบุ)......................</t>
    </r>
  </si>
  <si>
    <r>
      <rPr>
        <b/>
        <sz val="14"/>
        <rFont val="TH SarabunPSK"/>
        <family val="2"/>
      </rPr>
      <t>(8.4) การอนุรักษ์ธรรมชาติและสิ่งแวดล้อม</t>
    </r>
    <r>
      <rPr>
        <sz val="14"/>
        <rFont val="TH SarabunPSK"/>
        <family val="2"/>
      </rPr>
      <t xml:space="preserve">
          1) โครงการ...........................
          2) โครงการ...........................
          3) (โปรดระบุ)......................</t>
    </r>
  </si>
  <si>
    <t xml:space="preserve">(8.5) โครงการ (โปรดระบุ) .........................
</t>
  </si>
  <si>
    <t xml:space="preserve">(8.6) โครงการ (โปรดระบุ) .........................
</t>
  </si>
  <si>
    <t>(9) ผลงานทำนุบำรุงศิลปวัฒนธรรม</t>
  </si>
  <si>
    <t>(10) ผลงานการให้บริการรักษา
พยาบาลและส่งเสริมสุขภาพ
เพื่อการศึกษาและวิจัย 
(เฉพาะสถาบันที่มีโรงพยาบาลเท่านั้น)</t>
  </si>
  <si>
    <t>(11) โครงการศูนย์การแพทย์ปัญญา
นันทภิกขุ ชลประทาน (เฉพาะ มศว. 
เท่านั้น)</t>
  </si>
  <si>
    <t>(12) โครงการพัฒนาการศึกษาใน
เขตพัฒนาพิเศษเฉพาะกิจจังหวัด
ชายแดนภาคใต้</t>
  </si>
  <si>
    <t>(13) โครงการสนับสนุนค่าใช้จ่าย
ในการจัดการศึกษาตั้งแต่ระดับ
อนุบาลจนจบการศึกษาขั้นพื้นฐาน
(เฉพาะสถาบันอุดมศึกษที่มี
โรงเรียนสาธิตหรือสถานศึกษา
ที่จัดการศึกษาขั้นพื้นฐานเท่านั้น)</t>
  </si>
  <si>
    <t>(14) โครงการจัดตั้งศูนย์การแพทย์
มหาวิทยาลัยวลัยลักษณ์ 
(เฉพาะ ม. วลัยลักษณ์ เท่านั้น)</t>
  </si>
  <si>
    <t>(15) โครงการจัดตั้งมหาวิทยาลัย
เทคโนโลยีพระจอมเกล้าพระนครเหนือ
 วิทยาเขตระยอง (มจพ.)</t>
  </si>
  <si>
    <t xml:space="preserve">(16) โครงการเตรียมความพร้อมสู่ประชาคมอาเซียน
</t>
  </si>
  <si>
    <t xml:space="preserve">(17) โครงการพัฒนาศักยภาพบุคลากรด้านการท่องเที่ยว
</t>
  </si>
  <si>
    <t xml:space="preserve">(18) ผู้รับบริการการศึกษาในวิทยาลัยชุมชน
</t>
  </si>
  <si>
    <t>(19) ผลผลิต/โครงการ (โปรดระบุ)
 ...................................................</t>
  </si>
  <si>
    <t>(20) ผลผลิต/โครงการ (โปรดระบุ)
 ...................................................</t>
  </si>
  <si>
    <t xml:space="preserve">งบประมาณตามแผนบูรณาการ </t>
  </si>
  <si>
    <t>(1) งบประมาณตามแผนงานการสร้าง
ความปรองดองและสมานฉันท์</t>
  </si>
  <si>
    <t>(2) งบประมาณตามแผนงาน
การขับเคลื่อนการแก้ไขปัญหา
ในจังหวัดชายแดนภาคใต้</t>
  </si>
  <si>
    <t>(3) งบประมาณตามแผนงานการจัดการ
ปัญหาแรงงานต่างด้าวและการค้ามนุษย์</t>
  </si>
  <si>
    <t>(4) งบประมาณตามแผนงานการป้องกัน
ปราบปราม และบาบัดรักษาผู้ติด
ยาเสพติด</t>
  </si>
  <si>
    <t>(5) งบประมาณตามแผนงานการพัฒนา
อุตสาหกรรมศักยภาพ</t>
  </si>
  <si>
    <t>(6) งบประมาณตามแผนงานการส่งเสริม
วิสาหกิจขนาดกลางและขนาดย่อม</t>
  </si>
  <si>
    <t>(7) งบประมาณตามแผนงานการพัฒนา
พื้นที่เศรษฐกิจพิเศษ</t>
  </si>
  <si>
    <t>(8) งบประมาณตามแผนงานการพัฒนา
โครงสร้างพื้นฐานและระบบโลจิสติกส์</t>
  </si>
  <si>
    <t>(9) งบประมาณตามแผนงานการพัฒนา
เศรษฐกิจดิจิทัล</t>
  </si>
  <si>
    <t>(10) งบประมาณตามแผนงาน
การส่งเสริมการวิจัยและพัฒนา</t>
  </si>
  <si>
    <t>(11) งบประมาณตามแผนงานการสร้าง
รายได้จากการท่องเที่ยวและบริการ</t>
  </si>
  <si>
    <t>(12) งบประมาณตามการพัฒนาศักยภาพคนตามช่วงวัย</t>
  </si>
  <si>
    <t>(13) งบประมาณตามการยกระดับ
คุณภาพการศึกษาและการเรียนรู้
ตลอดชีวิต</t>
  </si>
  <si>
    <t>(14) งบประมาณตามการพัฒนา
เศรษฐกิจฐานรากและชุมชนเข้มแข็ง</t>
  </si>
  <si>
    <t>(15) งบประมาณตามการจัดการปัญหา
ที่ดินทำกิน</t>
  </si>
  <si>
    <t>(16) งบประมาณตามการพัฒนา
ระบบประกันสุขภาพ</t>
  </si>
  <si>
    <t>(17) งบประมาณตามการสร้าง
ความเสมอภาคเพื่อรองรับสังคมผู้สูงอายุ</t>
  </si>
  <si>
    <t>(18) งบประมาณตามการบริหารจัดการ
ขยะและสิ่งแวดล้อม</t>
  </si>
  <si>
    <t>(19) งบประมาณตามการพัฒนาและเพิ่ม
ประสิทธิภาพการใช้พลังงานที่เป็นมิตรกับ
สิ่งแวดล้อม</t>
  </si>
  <si>
    <t>(20) งบประมาณตามการบริหารจัดการ
ทรัพยากรน้ำ</t>
  </si>
  <si>
    <t>(21) งบประมาณตามการป้องกัน 
ปราบปรามการทุจริตและประพฤติมิชอบ</t>
  </si>
  <si>
    <t>(22) งบประมาณตามการปฏิรูปกฎหมาย
และพัฒนากระบวนการยุติธรรม</t>
  </si>
  <si>
    <t>(23) งบประมาณตามการอำนวย
ความสะดวกทางธุรกิจ</t>
  </si>
  <si>
    <t>(24) งบประมาณตามการส่งเสริม
การกระจายอำนาจให้แก่องค์กรปกครอง
ส่วนท้องถิ่น</t>
  </si>
  <si>
    <t>(25) งบประมาณตามการส่งเสริม
การพัฒนาจังหวัดและกลุ่มจังหวัด
แบบบูรณาการ</t>
  </si>
  <si>
    <t xml:space="preserve">งบประมาณตามนโยบายรัฐมนตรีว่าการกระทรวงศึกษาธิการ </t>
  </si>
  <si>
    <t>(1) โครงการตามนโยบายปรับยุทธศาสตร์มหาวิทยาลัย (reprofiling) เพื่อสร้างความเป็นเลิศ</t>
  </si>
  <si>
    <t xml:space="preserve">(2) โครงการตามนโยบายการผลิตครูเพื่อพัฒนาท้องถิ่น </t>
  </si>
  <si>
    <t>(3) โครงการผลิตกำลังคนที่สอดคล้องกับ 10 Clusters</t>
  </si>
  <si>
    <t>(4) โครงการตามนโยบายทวิภาคี (สหกิจศึกษา) (Work Integrated Learning: WIL)</t>
  </si>
  <si>
    <t>(5) โครงการตามนโยบายปริญญาตรีต่อเนื่อง</t>
  </si>
  <si>
    <t>(6) โครงการตามนโยบายเครือข่ายอุดมศึกษาพี่เลี้ยง</t>
  </si>
  <si>
    <t>(7) โครงการตามนโยบายประเมินความสามารถการใช้ภาษาอังกฤษ</t>
  </si>
  <si>
    <t>(8) โครงการตามนโยบายงานวิจัยใช้งานได้จริงและตอบโจทย์การพัฒนาประเทศ</t>
  </si>
  <si>
    <t>(9) โครงการตามนโยบายเกณฑ์มาตรฐานหลักสูตร</t>
  </si>
  <si>
    <t>(10) โครงการ (โปรดระบุ)..........................</t>
  </si>
  <si>
    <t>(11) โครงการ (โปรดระบุ)..........................</t>
  </si>
  <si>
    <t>งบประมาณเชิงยุทธศาสตร์อื่นๆ</t>
  </si>
  <si>
    <t>(1) โครงการ (โปรดระบุ)..........................</t>
  </si>
  <si>
    <t>(2) โครงการ (โปรดระบุ)..........................</t>
  </si>
  <si>
    <t>(3) โครงการ (โปรดระบุ)..........................</t>
  </si>
  <si>
    <r>
      <t xml:space="preserve"> </t>
    </r>
    <r>
      <rPr>
        <b/>
        <sz val="13.5"/>
        <color indexed="10"/>
        <rFont val="TH SarabunPSK"/>
        <family val="2"/>
      </rPr>
      <t>หมายเหตุ :</t>
    </r>
    <r>
      <rPr>
        <sz val="13.5"/>
        <color indexed="10"/>
        <rFont val="TH SarabunPSK"/>
        <family val="2"/>
      </rPr>
      <t xml:space="preserve"> * สถาบันอุดมศึกษาในกำกับเดิม 4 แห่ง (มจธ. มทส. มฟล. และ มวล.) สถาบันดนตรีกัลยาณิวัฒนา และมหาวิทยาลัยสงฆ์ 2 แห่ง </t>
    </r>
  </si>
  <si>
    <t>ให้จำแนกเงินอุดหนุนทั่วไปตามลักษณะการเบิกจ่ายที่เป็นงบบุคลากร งบดำเนินงาน งบลงทุน และงบเงินอุดหนุน</t>
  </si>
  <si>
    <t>สถาบันวิทยาลัยชุมชน 1 แห่ง</t>
  </si>
  <si>
    <t>ม. เทคโนโลยีราชมงคล 9 แห่ง</t>
  </si>
  <si>
    <t>มรภ. 38 แห่ง</t>
  </si>
  <si>
    <t>มหาวิทยาลัยเทคโนโลยีราชมงคลกรุงเทพ</t>
  </si>
  <si>
    <t>มหาวิทยาลัยราชภัฏกาญจนบุรี</t>
  </si>
  <si>
    <t>มหาวิทยาลัยราชภัฏภูเก็ต</t>
  </si>
  <si>
    <t>มหาวิทยาลัยเทคโนโลยีราชมงคลตะวันออก</t>
  </si>
  <si>
    <t>มหาวิทยาลัยราชภัฏกำแพงเพชร</t>
  </si>
  <si>
    <t>มหาวิทยาลัยราชภัฏมหาสารคาม</t>
  </si>
  <si>
    <t>สถาบันอุดมศึกษาของรัฐ 14 แห่ง</t>
  </si>
  <si>
    <t>มหาวิทยาลัยเทคโนโลยีราชมงคลธัญบุรี</t>
  </si>
  <si>
    <t>มหาวิทยาลัยราชภัฏจันทรเกษม</t>
  </si>
  <si>
    <t>มหาวิทยาลัยราชภัฏยะลา</t>
  </si>
  <si>
    <t>มหาวิทยาลัยกาฬสินธุ์</t>
  </si>
  <si>
    <t>มหาวิทยาลัยเทคโนโลยีราชมงคลพระนคร</t>
  </si>
  <si>
    <t>มหาวิทยาลัยราชภัฏชัยภูมิ</t>
  </si>
  <si>
    <t>มหาวิทยาลัยราชภัฏร้อยเอ็ด</t>
  </si>
  <si>
    <t>มหาวิทยาลัยนครพนม</t>
  </si>
  <si>
    <t>มหาวิทยาลัยเทคโนโลยีราชมงคลรัตนโกสินทร์</t>
  </si>
  <si>
    <t>มหาวิทยาลัยราชภัฏเชียงราย</t>
  </si>
  <si>
    <t>มหาวิทยาลัยราชภัฏราชนครินทร์</t>
  </si>
  <si>
    <t>มหาวิทยาลัยนเรศวร</t>
  </si>
  <si>
    <t>มหาวิทยาลัยเทคโนโลยีราชมงคลล้านนา</t>
  </si>
  <si>
    <t>มหาวิทยาลัยราชภัฏเชียงใหม่</t>
  </si>
  <si>
    <t>มหาวิทยาลัยราชภัฏรำไพพรรณี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</si>
  <si>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</si>
  <si>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</si>
  <si>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มหาวิทยาลัยราชภัฏเทพสตรี</t>
  </si>
  <si>
    <t>มหาวิทยาลัยราชภัฏลำปาง</t>
  </si>
  <si>
    <t>มหาวิทยาลัยมหาสารคาม</t>
  </si>
  <si>
    <t>มหาวิทยาลัยเทคโนโลยีราชมงคลสุวรรณภูมิ</t>
  </si>
  <si>
    <t>มหาวิทยาลัยราชภัฏธนบุรี</t>
  </si>
  <si>
    <t>มหาวิทยาลัยราชภัฏเลย</t>
  </si>
  <si>
    <t>มหาวิทยาลัยแม่โจ้</t>
  </si>
  <si>
    <t>มหาวิทยาลัยเทคโนโลยีราชมงคลอีสาน</t>
  </si>
  <si>
    <t>มหาวิทยาลัยราชภัฏนครปฐม</t>
  </si>
  <si>
    <t>มหาวิทยาลัยราชภัฏวไลยอลงกรณ์ 
ในพระบรมราชูปถัมภ์ 
จังหวัดปทุมธานี</t>
  </si>
  <si>
    <t>มหาวิทยาลัยรามคำแหง</t>
  </si>
  <si>
    <t>สถาบันอุดมศึกษาในกำกับเดิม 4 แห่ง</t>
  </si>
  <si>
    <t>มหาวิทยาลัยราชภัฏนครราชสีมา</t>
  </si>
  <si>
    <t>มหาวิทยาลัยราชภัฏศรีสะเกษ</t>
  </si>
  <si>
    <t>มหาวิทยาลัยศรีนครินทรวิโรฒ</t>
  </si>
  <si>
    <t>มหาวิทยาลัยเทคโนโลยีพระจอมเกล้าธนบุรี</t>
  </si>
  <si>
    <t>มหาวิทยาลัยราชภัฏนครศรีธรรมราช</t>
  </si>
  <si>
    <t>มหาวิทยาลัยราชภัฏสกลนคร</t>
  </si>
  <si>
    <t>มหาวิทยาลัยศิลปากร</t>
  </si>
  <si>
    <t>มหาวิทยาลัยเทคโนโลยีสุรนารี</t>
  </si>
  <si>
    <t>มหาวิทยาลัยราชภัฏนครสวรรค์</t>
  </si>
  <si>
    <t>มหาวิทยาลัยราชภัฏสงขลา</t>
  </si>
  <si>
    <t>มหาวิทยาลัยสงขลานครินทร์</t>
  </si>
  <si>
    <t>มหาวิทยาลัยแม่ฟ้าหลวง</t>
  </si>
  <si>
    <t>มหาวิทยาลัยราชภัฏบ้านสมเด็จเจ้าพระยา</t>
  </si>
  <si>
    <t>มหาวิทยาลัยราชภัฏสวนสุนันทา</t>
  </si>
  <si>
    <t>มหาวิทยาลัยสุโขทัยธรรมาธิราช</t>
  </si>
  <si>
    <t>มหาวิทยาลัยวลัยลักษณ์</t>
  </si>
  <si>
    <t>มหาวิทยาลัยราชภัฏบุรีรัมย์</t>
  </si>
  <si>
    <t>มหาวิทยาลัยราชภัฏสุราษฎร์ธานี</t>
  </si>
  <si>
    <t>มหาวิทยาลัยอุบลราชธานี</t>
  </si>
  <si>
    <t>ม. สงฆ์ 2 แห่ง</t>
  </si>
  <si>
    <t>มหาวิทยาลัยราชภัฏพระนคร</t>
  </si>
  <si>
    <t>มหาวิทยาลัยราชภัฏสุรินทร์</t>
  </si>
  <si>
    <t>สถาบันเทคโนโลยีปทุมวัน</t>
  </si>
  <si>
    <t>มหาวิทยาลัยมหาจุฬาลงกรณราชวิทยาลัย</t>
  </si>
  <si>
    <t>มหาวิทยาลัยราชภัฏพระนครศรีอยุธยา</t>
  </si>
  <si>
    <t>มหาวิทยาลัยราชภัฏหมู่บ้านจอมบึง</t>
  </si>
  <si>
    <t>สถาบันบัณฑิตพัฒนบริหารศาสตร์</t>
  </si>
  <si>
    <t>มหาวิทยาลัยมหามกุฏราชวิทยาลัย</t>
  </si>
  <si>
    <t>มหาวิทยาลัยราชภัฏพิบูลสงคราม</t>
  </si>
  <si>
    <t>มหาวิทยาลัยราชภัฏอุดรธานี</t>
  </si>
  <si>
    <t>สถาบันอุดมศึกษาในกำกับใหม่ 1 แห่ง</t>
  </si>
  <si>
    <t>มหาวิทยาลัยราชภัฏเพชรบุรี</t>
  </si>
  <si>
    <t>มหาวิทยาลัยราชภัฏอุตรดิตถ์</t>
  </si>
  <si>
    <t>สถาบันดนตรีกัลยาณิวัฒนา</t>
  </si>
  <si>
    <t>มหาวิทยาลัยราชภัฏเพชรบูรณ์</t>
  </si>
  <si>
    <t>มหาวิทยาลัยราชภัฏอุบลราชธานี</t>
  </si>
  <si>
    <t>แบบ ขส. 60 - 5</t>
  </si>
  <si>
    <t>แบบฟอร์มแตกตัวคูณ</t>
  </si>
  <si>
    <t>หมายเหตุ : ไม่รวมงบประมาณในแผนงานบุคลากรภาครัฐ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</si>
  <si>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</si>
  <si>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</si>
  <si>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</si>
  <si>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</si>
  <si>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</si>
  <si>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จำนวน</t>
  </si>
  <si>
    <t>บาท</t>
  </si>
  <si>
    <t>ครั้ง</t>
  </si>
  <si>
    <t>(บาท)</t>
  </si>
  <si>
    <t>ไม่ต้องกรอก</t>
  </si>
  <si>
    <t>1.1.1</t>
  </si>
  <si>
    <t>รายการงบประมาณ : ……………………………………………….</t>
  </si>
  <si>
    <t>(1)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</si>
  <si>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</si>
  <si>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.</t>
  </si>
  <si>
    <t>- รายการค่าใช้จ่าย (โปรดระบุ) .........................................................</t>
  </si>
  <si>
    <t>(2)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</si>
  <si>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</si>
  <si>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</si>
  <si>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ค่าครุภัณฑ์ ที่ดินและสิ่งก่อสร้าง</t>
  </si>
  <si>
    <t>2.1.1</t>
  </si>
  <si>
    <t>2.1.1.1</t>
  </si>
  <si>
    <t>รายการงบประมาณ : ……………………………………………………….</t>
  </si>
  <si>
    <t>2.1.1.2</t>
  </si>
  <si>
    <t>2.1.2</t>
  </si>
  <si>
    <t>2.1.2.1</t>
  </si>
  <si>
    <t>2.1.2.2</t>
  </si>
  <si>
    <t>งบเงินอุดหนุน</t>
  </si>
  <si>
    <t>หน่วย : คน</t>
  </si>
  <si>
    <t>ปีการศึกษา</t>
  </si>
  <si>
    <t>ปีการศึกษา 2560</t>
  </si>
  <si>
    <t>ระดับการศึกษา</t>
  </si>
  <si>
    <t>ต่ำกว่า</t>
  </si>
  <si>
    <t>ปริญญาตรี</t>
  </si>
  <si>
    <t>สูงกว่า</t>
  </si>
  <si>
    <t>รวม</t>
  </si>
  <si>
    <t>ผลผลิตผู้สำเร็จการศึกษาด้านวิทยาศาสตร์และเทคโนโลยี</t>
  </si>
  <si>
    <t>1.</t>
  </si>
  <si>
    <t>คณะวิศวกรรมศาสตร์</t>
  </si>
  <si>
    <t>1.1</t>
  </si>
  <si>
    <t>วิศวกรรมเคมี</t>
  </si>
  <si>
    <t>1.2</t>
  </si>
  <si>
    <t>วิศวกรรมเครื่องกล</t>
  </si>
  <si>
    <t>1.3</t>
  </si>
  <si>
    <t>วิศวกรรมไฟฟ้า</t>
  </si>
  <si>
    <t>1.4</t>
  </si>
  <si>
    <t>วิศวกรรมโยธา</t>
  </si>
  <si>
    <t>1.5</t>
  </si>
  <si>
    <t>วิศวกรรมสำรวจ</t>
  </si>
  <si>
    <t>1.6</t>
  </si>
  <si>
    <t>วิศวกรรมอิเล็กทรอนิกส์และโทรคมนาคม</t>
  </si>
  <si>
    <t>1.7</t>
  </si>
  <si>
    <t>วิศวกรรมอุตสาหการ</t>
  </si>
  <si>
    <t>2.</t>
  </si>
  <si>
    <t>คณะเทคโนโลยีคหกรรมศาสตร์</t>
  </si>
  <si>
    <t>2.1</t>
  </si>
  <si>
    <t>การพัฒนาผลิตภัณฑ์อาหาร</t>
  </si>
  <si>
    <t>2.2</t>
  </si>
  <si>
    <t>การออกแบบแฟร์ชั่น</t>
  </si>
  <si>
    <t>2.3</t>
  </si>
  <si>
    <t>คหกรรมศาสตร์ศึกษา</t>
  </si>
  <si>
    <t>2.4</t>
  </si>
  <si>
    <t>เทคโนโลยีเสื้อผ้าและแพทเทิร์น</t>
  </si>
  <si>
    <t>2.5</t>
  </si>
  <si>
    <t>ธุรกิจอาหาร</t>
  </si>
  <si>
    <t>2.6</t>
  </si>
  <si>
    <t>วิทยาศาสตร์และเทคโนโลยีการอาหาร</t>
  </si>
  <si>
    <t>2.7</t>
  </si>
  <si>
    <t>อาหารและโภชนาการ</t>
  </si>
  <si>
    <t>3.</t>
  </si>
  <si>
    <t>คณะวิทยาศาสตร์และเทคโนโลยี</t>
  </si>
  <si>
    <t>3.1</t>
  </si>
  <si>
    <t>เคมี</t>
  </si>
  <si>
    <t>3.2</t>
  </si>
  <si>
    <t>เทคโนโลยีการถ่ายภาพและภาพยนต์</t>
  </si>
  <si>
    <t>3.3</t>
  </si>
  <si>
    <t>เทคโนโลยีการโทรทัศน์และวิทยุกระจายเสียง</t>
  </si>
  <si>
    <t>3.4</t>
  </si>
  <si>
    <t>เทคโนโลยีการพิมพ์</t>
  </si>
  <si>
    <t>3.5</t>
  </si>
  <si>
    <t>เทคโนโลยีเครื่องเรือนและการออกแบบ</t>
  </si>
  <si>
    <t>3.6</t>
  </si>
  <si>
    <t>เทคโนโลยีและการจัดการความปลอดภัยของอาหาร</t>
  </si>
  <si>
    <t>3.7</t>
  </si>
  <si>
    <t>วิทยาการคอมพิวเตอร์</t>
  </si>
  <si>
    <t>3.8</t>
  </si>
  <si>
    <t>ออกแบบผลิตภัณฑ์อุตสาหกรรม</t>
  </si>
  <si>
    <t>3.9</t>
  </si>
  <si>
    <t>เทคโนโลยีสารสนเทศ</t>
  </si>
  <si>
    <t>4.</t>
  </si>
  <si>
    <t>คณะครุศาสตร์อุตสาหกรรม</t>
  </si>
  <si>
    <t>4.1</t>
  </si>
  <si>
    <t>เทคโนโลยีคอมพิวเตอร์</t>
  </si>
  <si>
    <t>4.2</t>
  </si>
  <si>
    <t>เทคโนโลยีอุตสาหการ</t>
  </si>
  <si>
    <t>4.3</t>
  </si>
  <si>
    <t>4.4</t>
  </si>
  <si>
    <t>5.</t>
  </si>
  <si>
    <t>คณะอุตสาหกรรมสิ่งทอ</t>
  </si>
  <si>
    <t>5.1</t>
  </si>
  <si>
    <t>วิศวกรรมเคมีสิ่งทอ</t>
  </si>
  <si>
    <t>5.2</t>
  </si>
  <si>
    <t>วิศวกรรมสิ่งทอ</t>
  </si>
  <si>
    <t>5.3</t>
  </si>
  <si>
    <t>ออกแบบสิ่งทอและแฟชั่น</t>
  </si>
  <si>
    <t>ผลผลิตผู้สำเร็จการศึกษาด้านวิทยาศาสตร์สุขภาพ</t>
  </si>
  <si>
    <t>แพทยศาสตร์</t>
  </si>
  <si>
    <t>พยาบาลศาสตร์</t>
  </si>
  <si>
    <t>ทันตแพทยศาสตร์</t>
  </si>
  <si>
    <t>สหเวชศาสตร์</t>
  </si>
  <si>
    <t>แพทย์แผนไทย</t>
  </si>
  <si>
    <t>6.</t>
  </si>
  <si>
    <t>กายภาพบำบัด</t>
  </si>
  <si>
    <t>7.</t>
  </si>
  <si>
    <t>สาขาอื่นๆ (โปรดระบุ)</t>
  </si>
  <si>
    <t>ผลผลิตผู้สำเร็จการศึกษาด้านสังคมศาสตร์</t>
  </si>
  <si>
    <t>การศึกษา/ศึกษาศาสตร์/ครุศาสตร์</t>
  </si>
  <si>
    <t>นิติศาสตร์</t>
  </si>
  <si>
    <t>รัฐศาสตร์/รัฐประศาสนศาสตร์</t>
  </si>
  <si>
    <t>คณะบริหารธุรกิจ</t>
  </si>
  <si>
    <t>การเงิน</t>
  </si>
  <si>
    <t>การจัดการ</t>
  </si>
  <si>
    <t>การตลาด</t>
  </si>
  <si>
    <t>การบัญชี</t>
  </si>
  <si>
    <t>4.5</t>
  </si>
  <si>
    <t>การประเมินราคาทรัพย์สิน</t>
  </si>
  <si>
    <t>4.6</t>
  </si>
  <si>
    <t>เทคโนโลยีสารสนเทศทางธุรกิจ</t>
  </si>
  <si>
    <t>4.7</t>
  </si>
  <si>
    <t>ภาษาอังกฤษธุรกิจ</t>
  </si>
  <si>
    <t>4.8</t>
  </si>
  <si>
    <t>ระบบสารสนเทศ</t>
  </si>
  <si>
    <t>คณะศิลปศาสตร์</t>
  </si>
  <si>
    <t>การท่องเที่ยว</t>
  </si>
  <si>
    <t>การพัมนาผลิตภัณฑ์ภูมิปัญญาไทย</t>
  </si>
  <si>
    <t>การโรงแรม</t>
  </si>
  <si>
    <t>5.4</t>
  </si>
  <si>
    <t>ภาษาจีนเพื่อการสื่อสาร</t>
  </si>
  <si>
    <t>5.5</t>
  </si>
  <si>
    <t>ภาษาญี่ปุ่น</t>
  </si>
  <si>
    <t>5.6</t>
  </si>
  <si>
    <t>ภาษาอังกฤษเพื่อการสื่อสารสากล</t>
  </si>
  <si>
    <t>เศรษฐศาสตร์</t>
  </si>
  <si>
    <t>ผู้ให้ข้อมูล ............................................................................ หน่วยงาน ..............................................................................  เบอร์โทรศัพท์ .............................................................</t>
  </si>
  <si>
    <t xml:space="preserve">   (1) ....................</t>
  </si>
  <si>
    <t xml:space="preserve">   (2) .....................</t>
  </si>
  <si>
    <t xml:space="preserve">   (3) .....................</t>
  </si>
  <si>
    <t>(4) ..........................</t>
  </si>
  <si>
    <t>(5) ...........................</t>
  </si>
  <si>
    <t xml:space="preserve">  (1) ........................</t>
  </si>
  <si>
    <t>(2) .......................</t>
  </si>
  <si>
    <t>(1) ........................</t>
  </si>
  <si>
    <t>(3)........................</t>
  </si>
  <si>
    <t>(4) ......................</t>
  </si>
  <si>
    <t>โครงการ</t>
  </si>
  <si>
    <t>กิจกรรม :......................................ฯลฯ</t>
  </si>
  <si>
    <t>1.1 โครงการพัฒนาบุคลากร</t>
  </si>
  <si>
    <t>1.3 โครงการประกวดแข่งขันเพื่อความเป็นเลิศทางวิชาการ</t>
  </si>
  <si>
    <t>1.4 โครงการประกันคุณภาพการศึกษา</t>
  </si>
  <si>
    <t>1.5 โครงการพัฒนางานวิจัย</t>
  </si>
  <si>
    <t>1.2 โครงการพัฒนายุทธศาสตร์</t>
  </si>
  <si>
    <t>ผลผลิต/โครงการ...ผู้สำเร็จการศึกษาด้านสังคมศาสตร์...</t>
  </si>
  <si>
    <t>รายการงบประมาณ : …ครุภัณฑ์เพื่อการศึกษา….</t>
  </si>
  <si>
    <t>- รายการค่าใช้จ่าย (งบลงทุน) .........................................................</t>
  </si>
  <si>
    <t>(3)</t>
  </si>
  <si>
    <t>(4)</t>
  </si>
  <si>
    <t>(5)</t>
  </si>
  <si>
    <t>รายการงบประมาณ : …ก่อสร้างผูกพัน….</t>
  </si>
  <si>
    <t>รายการงบประมาณ : …ปรับปรุงปีเดียว….</t>
  </si>
  <si>
    <t>ผลผลิต/โครงการ...ผู้สำเร็จการศึกษาด้านวิทยาศาสตร์และเทคโนโลยี...</t>
  </si>
  <si>
    <t>รายการงบประมาณ : …เงินอุดหนุนทั่วไป….</t>
  </si>
  <si>
    <t>- รายการค่าใช้จ่าย (งบอุดหนุน).......................................................</t>
  </si>
  <si>
    <t>- รายการค่าใช้จ่าย ค่าตอบแทนวิทยากร</t>
  </si>
  <si>
    <t xml:space="preserve">- รายการค่าใช้จ่าย ค่าใช้สอย </t>
  </si>
  <si>
    <t xml:space="preserve">                     ค่าอาหาร</t>
  </si>
  <si>
    <t>- รายการค่าใช้จ่าย ค่าวัสดุ</t>
  </si>
  <si>
    <t>- รายการค่าใช้จ่าย  ค่าตอบแทนวิทยากร</t>
  </si>
  <si>
    <t>- รายการค่าใช้จ่าย ค่าใช้สอย   ค่าอาหาร ค่าที่พัก ค่าเช่ารถ</t>
  </si>
  <si>
    <t>- รายการค่าใช้จ่าย ค่าใช้สอย</t>
  </si>
  <si>
    <t xml:space="preserve">                        ค่าที่พัก</t>
  </si>
  <si>
    <t xml:space="preserve">                        ค่าอาหาร</t>
  </si>
  <si>
    <t xml:space="preserve">                        ค่าเช่ารถบัส</t>
  </si>
  <si>
    <t xml:space="preserve">- รายการค่าใช้จ่าย ค่าวัสดุ </t>
  </si>
  <si>
    <t xml:space="preserve">                        ค่าเช่ารถ</t>
  </si>
  <si>
    <t xml:space="preserve">                        ค่าเงินรางวัล</t>
  </si>
  <si>
    <t>รายการงบประมาณ : …โครงการพัฒนาบุคลากร….</t>
  </si>
  <si>
    <t>- รายการค่าใช้จ่าย  ค่าตอบแทน</t>
  </si>
  <si>
    <t xml:space="preserve">- รายการค่าใช้จ่าย ค่าใช้สอย   </t>
  </si>
  <si>
    <t>1.4 โครงการผลงานทางวิชาการ</t>
  </si>
  <si>
    <t>1.6 โครงการจัดการศึกษาด้านซ่อมบำรุงอากาศยานตามมาตรฐาน EASA</t>
  </si>
  <si>
    <t>1.7 โครงการอาหารฮาลาล</t>
  </si>
  <si>
    <t>1.8 โครงการครัวไทยครัวโลก</t>
  </si>
  <si>
    <t>1.2 โครงการปรับปรุงหลักสูตรและพัฒนาเทคนิคการสอน</t>
  </si>
  <si>
    <t xml:space="preserve">  1. โครงการส่งเสริมคุณธรรมจริยธรรม</t>
  </si>
  <si>
    <t xml:space="preserve">  2. โครงการส่งเสริมภูมิปัญญา</t>
  </si>
  <si>
    <t xml:space="preserve">  3. โครงการส่งเสริมประเพณีและวิถีชีวิต</t>
  </si>
  <si>
    <t xml:space="preserve">(8.5) โครงการ ตามนโยบายเครือข่ายอุดมศึกษาพี่เลี้ยง
</t>
  </si>
  <si>
    <t xml:space="preserve">(8.6) โครงการ บริการวิชาการเพื่อสร้างอาชีพในชุมชน
</t>
  </si>
  <si>
    <t xml:space="preserve">(8.7) โครงการ บริการวิชาการแก่ชุมชนรอบรั้วมหาวิทยาลัย
</t>
  </si>
  <si>
    <t xml:space="preserve">(8.8) โครงการ บริการวิชาการเพื่ออนุรักษ์ธรรมชาติและสิ่งแวดล้อมในชุมชน
</t>
  </si>
  <si>
    <t xml:space="preserve">(8.9) โครงการ บริการวิชาการจากงานวิจัย
</t>
  </si>
  <si>
    <t>แบบ ขส. 60 - 1 (2)</t>
  </si>
  <si>
    <t>1.5 โครงการพัฒนาภาษาเพื่อการสื่อสาร</t>
  </si>
  <si>
    <t>คำชี้แจงและแยกตัวคูณ</t>
  </si>
  <si>
    <t xml:space="preserve">   1.1 โครงการส่งเสริมคุณธรรมจริยธรรม</t>
  </si>
  <si>
    <t xml:space="preserve">   1.2 โครงการส่งเสริมภูมิปัญญา</t>
  </si>
  <si>
    <t xml:space="preserve">   1.3 โครงการส่งเสริมประเพณีและวิถีชีวิต</t>
  </si>
  <si>
    <t>1.4 โครงการเสนอผลงานทางวิชาการ</t>
  </si>
  <si>
    <t>รายการงบประมาณ : …โครงการพัฒนาภาษาเพื่อการสื่อสาร….</t>
  </si>
  <si>
    <t>รายการงบประมาณ : …โครงการพัฒนาตามยุทธศาสตร์….</t>
  </si>
  <si>
    <t>1.2 โครงการพัฒนาตามยุทธศาสตร์</t>
  </si>
  <si>
    <t>ผลผลิต/โครงการ...ผลงานการให้บริการวิชาการ</t>
  </si>
  <si>
    <t>ผลผลิต/โครงการ   ผลงานทำนุบำรุงศิลปวัฒนธรรม</t>
  </si>
  <si>
    <t xml:space="preserve">- รายการค่าใช้จ่าย ค่าตอบแทน </t>
  </si>
  <si>
    <t xml:space="preserve">- รายการค่าใช้จ่าย ค่าวัสดุ  </t>
  </si>
  <si>
    <t>- รายการค่าใช้จ่าย ค่าตอบแทน  วิทยากรจากภายนอก</t>
  </si>
  <si>
    <t xml:space="preserve">                                         ค่าน้ำมันเชื้อเพลิง</t>
  </si>
  <si>
    <t xml:space="preserve">                                         ค่าทางด่วนพิเศษ</t>
  </si>
  <si>
    <t xml:space="preserve">                                         ค่าอาหารกลางวัน</t>
  </si>
  <si>
    <t xml:space="preserve">                                         ค่าอาหารว่าง</t>
  </si>
  <si>
    <t xml:space="preserve">                                      ค่าจัดทำเอกสารประกอบฯ</t>
  </si>
  <si>
    <t xml:space="preserve">                                      ค่าจัดทำใบประกาศฝึกอบรม</t>
  </si>
  <si>
    <t>- รายการค่าใช้จ่าย  ค่าใช้สอย</t>
  </si>
  <si>
    <t xml:space="preserve">                           ค่าอาหารว่าง</t>
  </si>
  <si>
    <t>- รายการค่าใช้จ่าย  ค่าตอบแทน  วิทยากรภายนอกมหาวิทยาลัย</t>
  </si>
  <si>
    <t xml:space="preserve">                          ค่าอาหารกลางวัน</t>
  </si>
  <si>
    <t xml:space="preserve">                          ค่าอาหารว่าง</t>
  </si>
  <si>
    <t xml:space="preserve">                          ค่าเดินทางวิทยากร</t>
  </si>
  <si>
    <t xml:space="preserve">                          ค่าเบี้ยเลี้ยงพนักงานขับรถ</t>
  </si>
  <si>
    <t xml:space="preserve">                          ค่าน้ำมันเชื้อเพลิง</t>
  </si>
  <si>
    <t>- รายการค่าใช้จ่าย  วัสดุ อุปกรณ์</t>
  </si>
  <si>
    <t>- รายการค่าใช้จ่าย  ค่าวัสดุ</t>
  </si>
  <si>
    <t>- รายการค่าใช้จ่าย ค่าวัสดุการประกวด</t>
  </si>
  <si>
    <t>- รายการค่าใช้จ่าย  ค่าตอบแทน  วิทยากรภายนอก</t>
  </si>
  <si>
    <t xml:space="preserve">                             ค่าอาหารกลางวัน</t>
  </si>
  <si>
    <t xml:space="preserve">                             ค่าอาหารว่าง</t>
  </si>
  <si>
    <t xml:space="preserve">                             ค่าเบี้ยเลี้ยง</t>
  </si>
  <si>
    <t xml:space="preserve">                             ค่าเช่าเหมารถ</t>
  </si>
  <si>
    <t xml:space="preserve">                             ค่าที่พัก</t>
  </si>
  <si>
    <t xml:space="preserve">                             ค่าเข้าชมพิพิธภัณฑ์</t>
  </si>
  <si>
    <t xml:space="preserve">                             ค่าเดินทาง ไป-กลับ</t>
  </si>
  <si>
    <t>- รายการค่าใช้จ่าย  ค่าวัสดุ   ป้านไวนิลประชาสัมพันธ์</t>
  </si>
  <si>
    <t xml:space="preserve">                           เงินรางวัล</t>
  </si>
  <si>
    <t xml:space="preserve">                           กรรมการตัดสินภายนอก</t>
  </si>
  <si>
    <t xml:space="preserve">                           กรรมการตัดสินภายใน</t>
  </si>
  <si>
    <t xml:space="preserve">                           วิทยากรภายนอก</t>
  </si>
  <si>
    <t xml:space="preserve">                           วิทยากรภายใน</t>
  </si>
  <si>
    <t xml:space="preserve">                           ค่าจัดจ้างทำเวที</t>
  </si>
  <si>
    <t xml:space="preserve">                           ค่าเช่าชุดการแสดงพิธีเปิด</t>
  </si>
  <si>
    <t xml:space="preserve">                           ค่าจัดจ้างป้ายโปสเตอร์ประชาสัมพันธ์</t>
  </si>
  <si>
    <t>- รายการค่าใช้จ่าย  ค่าตอบแทน กรรมการตัดสินภายนอก</t>
  </si>
  <si>
    <t xml:space="preserve">                         เงินรางวัล</t>
  </si>
  <si>
    <t xml:space="preserve">                         อาหารกลางวัน</t>
  </si>
  <si>
    <t xml:space="preserve">                         อาหารว่าง</t>
  </si>
  <si>
    <t xml:space="preserve">                         ค่าจ้างเขียนป้ายโครงการและตกแต่งสถานที่</t>
  </si>
  <si>
    <t>รายการงบประมาณ : โครงการส่งเสริมคุณธรรมจริยธรรม</t>
  </si>
  <si>
    <t>รายการงบประมาณ :โครงการส่งเสริมภูมิปัญญา</t>
  </si>
  <si>
    <t>รายการงบประมาณ : โครงการส่งเสริมประเพณีและวิถีชีวิต</t>
  </si>
  <si>
    <t xml:space="preserve">รายการงบประมาณ : </t>
  </si>
  <si>
    <t>กิจกรรมย่อยที่ 1 การจัดการเรียนการสอนด้านสังคมศาสตร์</t>
  </si>
  <si>
    <t>- ค่าตอบแทน</t>
  </si>
  <si>
    <t>1) ค่าตอบแทนผู้ปฏิบัติงานให้ราชการ</t>
  </si>
  <si>
    <t xml:space="preserve">   ค่าสอนของสายวิชาการที่เกินภาระการสอนปกติ</t>
  </si>
  <si>
    <t xml:space="preserve">   ค่ากรรมการตรวจการจ้างและคุมงานก่อสร้าง</t>
  </si>
  <si>
    <t>- ค่าใช้สอย</t>
  </si>
  <si>
    <t>1) ค่าเบี้ยเลี้ยงและค่าที่พักและยานพาหนะ</t>
  </si>
  <si>
    <t xml:space="preserve">   'ค่าเบี้ยเลี้ยง </t>
  </si>
  <si>
    <t xml:space="preserve">   'ค่าที่พัก</t>
  </si>
  <si>
    <t xml:space="preserve">   ค่ายานพาหนะ</t>
  </si>
  <si>
    <t xml:space="preserve">   'ค่าทางด่วน</t>
  </si>
  <si>
    <t>2) ค่าซ่อมแซมยานพาหนะและขนส่ง</t>
  </si>
  <si>
    <t>3) ค่าซ่อมแซมครุภัณฑ์</t>
  </si>
  <si>
    <t>4) ค่าจ้างเหมาบริการ</t>
  </si>
  <si>
    <t xml:space="preserve">   ค่ารักษาความปลอดภัย(พื้นที่บพิตรพิมุข)</t>
  </si>
  <si>
    <t xml:space="preserve">   ค่าทำความสะอาด(อาคารคณะบริหารจำนวน 5 อาคาร)</t>
  </si>
  <si>
    <t xml:space="preserve">   ค่าจ้างเหมาดูแลสภาพแวดล้อมทางภูมิทัศน์                  (พื้นที่บพิตรพิมุข)</t>
  </si>
  <si>
    <t xml:space="preserve">   ค่าบำรุงรักษาลิฟต์ (8ตัว)</t>
  </si>
  <si>
    <t xml:space="preserve">   ค่าดูแลระบบห้องสมุด</t>
  </si>
  <si>
    <t xml:space="preserve">   ค่าเชื่อมต่อสัญญาณเครือข่ายอินเตอร์เน็ต</t>
  </si>
  <si>
    <t>- ค่าวัสดุ</t>
  </si>
  <si>
    <t>1) ค่าวัสดุการศึกษา</t>
  </si>
  <si>
    <t>2) ค่าวัสดุน้ำมันเชื้อเพลิงและหล่อลื่น</t>
  </si>
  <si>
    <t>3) ค่าวัสดุวิทยาศาสตร์หรือการแพทย์</t>
  </si>
  <si>
    <t>4) ค่าวัสดุหนังสือและวารสาร</t>
  </si>
  <si>
    <t>5) ค่าวัสดุสำนักงาน</t>
  </si>
  <si>
    <t>6) วัสดุไฟฟ้าและวิทยุ</t>
  </si>
  <si>
    <t>- ค่าตอบแทนวิทยากรภายใน ภาคทฤษฎี</t>
  </si>
  <si>
    <t>- ค่าตอบแทนวิทยากรภายใน ภาคปฏิบัติ</t>
  </si>
  <si>
    <t>- ค่าอาหารกลางวัน</t>
  </si>
  <si>
    <t>- ค่าอาหารว่าง</t>
  </si>
  <si>
    <t>- ค่าจ้างเหมารถรับจ้าง</t>
  </si>
  <si>
    <t>- ค่าที่พัก</t>
  </si>
  <si>
    <t>- ค่าตอบแทนวิทยากรภายใน ภาคทฤษฎี  ปฏิบัติ</t>
  </si>
  <si>
    <t>- ค่าตอบแทนนักศึกษาช่วยปฏิบัติงาน</t>
  </si>
  <si>
    <t>- ค่าตอบแทนวิทยากรภายใน  ภาคทฤษฎี</t>
  </si>
  <si>
    <t>- ค่าอาหารเย็น</t>
  </si>
  <si>
    <t>- ค่าเช่าเหมารถตู้</t>
  </si>
  <si>
    <t>- ค่าเบี้ยเลี้ยง อาจารย์</t>
  </si>
  <si>
    <t xml:space="preserve">- ค่าเบี้ยเลี้ยง </t>
  </si>
  <si>
    <t>- ค่าจัดจ้างทำเอกสาร</t>
  </si>
  <si>
    <t>- ค่าเบี้ยเลี้ยงคนขับรถ</t>
  </si>
  <si>
    <t>- ค่าที่พักวิทยากร</t>
  </si>
  <si>
    <t>- ค่าตอบแทนวิทยากรภายในภาคทฤษฎี</t>
  </si>
  <si>
    <t>- ค่าวัสดุฝึก</t>
  </si>
  <si>
    <t>- ค่าตอบแทนวิทยากรภายในภาคปฏิบัติ</t>
  </si>
  <si>
    <t>- ค่าที่พักวิทยากรและเจ้าหน้าที่</t>
  </si>
  <si>
    <t>- ค่าวัสดุ/อุปกรณ์</t>
  </si>
  <si>
    <t>- ค่าน้ำมันเชื้อเพลิง</t>
  </si>
  <si>
    <t xml:space="preserve">   (1)  อาคารอุตสาหกรรมบริการ</t>
  </si>
  <si>
    <t>แผนงานพื้นฐานด้านการพัฒนาและเสริมสร้างศักยภาพคน</t>
  </si>
  <si>
    <t>(1) ผู้สำเร็จการศึกษาด้านสังคมศาสตร์</t>
  </si>
  <si>
    <t>(3) ผู้สำเร็จการศึกษา
ด้านวิทยาศาสตร์และเทคโนโลยี</t>
  </si>
  <si>
    <t>ปี 2561</t>
  </si>
  <si>
    <t xml:space="preserve"> </t>
  </si>
  <si>
    <t>ปีการศึกษา 2561</t>
  </si>
  <si>
    <t>แบบข้อเสนองบประมาณรายจ่ายประจำปีงบประมาณ พ.ศ. 25......(เบื้องต้น)</t>
  </si>
  <si>
    <t>แบบสรุปข้อเสนองบประมาณรายจ่ายประจำปีงบประมาณ พ.ศ. 25...............  จำแนกงบรายจ่าย*</t>
  </si>
  <si>
    <t xml:space="preserve">    2</t>
  </si>
  <si>
    <t xml:space="preserve">    3</t>
  </si>
  <si>
    <t xml:space="preserve">    1</t>
  </si>
  <si>
    <t>(3)……………………….</t>
  </si>
  <si>
    <t>(2)………………………..</t>
  </si>
  <si>
    <t>(1)…………………….</t>
  </si>
  <si>
    <t>1. …………</t>
  </si>
  <si>
    <t>2…………..</t>
  </si>
  <si>
    <t>3. ………</t>
  </si>
  <si>
    <t>ข้อเสนองบประมาณรายจ่ายประจำปีงบประมาณ พ.ศ. 25….</t>
  </si>
  <si>
    <t>จำนวนนักศึกษาเข้าใหม่  จำแนกตามกลุ่มสาขาวิชา และระดับการศึกษา ประจำปีการศึกษา 2559-2561</t>
  </si>
  <si>
    <t>ปีการศึกษา 2562</t>
  </si>
  <si>
    <t>กิจกรรมย่อยที่ 1</t>
  </si>
  <si>
    <t xml:space="preserve">กิจกรรมย่อยที่ 2 </t>
  </si>
  <si>
    <t xml:space="preserve">กิจกรรมย่อยที่ 3 </t>
  </si>
  <si>
    <t xml:space="preserve">กิจกรรมย่อยที่ 4 </t>
  </si>
  <si>
    <t>กิจกรรมย่อยที่ 5</t>
  </si>
  <si>
    <t xml:space="preserve">กิจกรรมย่อยที่ 1 </t>
  </si>
  <si>
    <t xml:space="preserve">กิจกรรมย่อยที่ 1  </t>
  </si>
  <si>
    <t xml:space="preserve">กิจกรรมย่อยที่   2 </t>
  </si>
  <si>
    <t xml:space="preserve">กิจกรรมย่อยที่ </t>
  </si>
  <si>
    <t xml:space="preserve">กิจกรรมย่อยที่ 1   </t>
  </si>
  <si>
    <t xml:space="preserve">กิจกรรมย่อยที่ 2   </t>
  </si>
  <si>
    <t>กิจกรรมย่อยที่ 3</t>
  </si>
  <si>
    <t>ข้อเสนองบประมาณรายจ่ายประจำปีงบประมาณ พ.ศ. 25.....</t>
  </si>
  <si>
    <t>กิจกรรมย่อยที่ 1 เ</t>
  </si>
  <si>
    <t xml:space="preserve">กิจกรรมย่อยที่ 6 </t>
  </si>
  <si>
    <t>ข้อเสนองบประมาณรายจ่ายประจำปีงบประมาณ พ.ศ. 25....</t>
  </si>
  <si>
    <t>รายการงบประมาณ : …</t>
  </si>
  <si>
    <t>กิจกรรมย่อยที่ 2</t>
  </si>
  <si>
    <t>รายการงบประมาณ : ……...</t>
  </si>
  <si>
    <t>รายการงบประมาณ : 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</si>
</sst>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00_-;\-* #,##0.0000_-;_-* &quot;-&quot;??_-;_-@_-"/>
    <numFmt numFmtId="167" formatCode="_-* #,##0,000_-;\-* #,##0.00_-;_-* &quot;-&quot;??_-;_-@_-"/>
    <numFmt numFmtId="168" formatCode="0.0000"/>
    <numFmt numFmtId="169" formatCode="_(* #,##0_);_(* \(#,##0\);_(* &quot;-&quot;??_);_(@_)"/>
    <numFmt numFmtId="170" formatCode="_-* #,##0_-;\-* #,##0_-;_-* &quot;-&quot;??_-;_-@_-"/>
    <numFmt numFmtId="171" formatCode="_-* #,##0.0_-;\-* #,##0.0_-;_-* &quot;-&quot;??_-;_-@_-"/>
  </numFmts>
  <fonts count="41"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25"/>
      <name val="TH SarabunPSK"/>
      <family val="2"/>
    </font>
    <font>
      <sz val="10"/>
      <name val="Arial"/>
      <family val="2"/>
    </font>
    <font>
      <b/>
      <vertAlign val="superscript"/>
      <sz val="14"/>
      <name val="TH SarabunPSK"/>
      <family val="2"/>
    </font>
    <font>
      <vertAlign val="superscript"/>
      <sz val="14"/>
      <name val="TH SarabunPSK"/>
      <family val="2"/>
    </font>
    <font>
      <b/>
      <sz val="16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u/>
      <sz val="14"/>
      <name val="TH SarabunPSK"/>
      <family val="2"/>
    </font>
    <font>
      <b/>
      <u/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2"/>
      <name val="TH SarabunPSK"/>
      <family val="2"/>
    </font>
    <font>
      <b/>
      <sz val="14"/>
      <color indexed="10"/>
      <name val="TH SarabunPSK"/>
      <family val="2"/>
    </font>
    <font>
      <b/>
      <sz val="22"/>
      <color rgb="FFFF0000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sz val="13.5"/>
      <color rgb="FFFF0000"/>
      <name val="TH SarabunPSK"/>
      <family val="2"/>
    </font>
    <font>
      <b/>
      <sz val="13.5"/>
      <color indexed="10"/>
      <name val="TH SarabunPSK"/>
      <family val="2"/>
    </font>
    <font>
      <sz val="13.5"/>
      <color indexed="10"/>
      <name val="TH SarabunPSK"/>
      <family val="2"/>
    </font>
    <font>
      <sz val="16"/>
      <color rgb="FFFF0000"/>
      <name val="TH SarabunPSK"/>
      <family val="2"/>
    </font>
    <font>
      <sz val="16"/>
      <name val="Cordia New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6"/>
      <color indexed="48"/>
      <name val="TH SarabunPSK"/>
      <family val="2"/>
    </font>
    <font>
      <u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4" fillId="0" borderId="0"/>
    <xf numFmtId="43" fontId="16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27" fillId="0" borderId="0"/>
    <xf numFmtId="0" fontId="4" fillId="0" borderId="0" applyBorder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</cellStyleXfs>
  <cellXfs count="634">
    <xf numFmtId="0" fontId="0" fillId="0" borderId="0" xfId="0"/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left" wrapText="1" indent="1"/>
    </xf>
    <xf numFmtId="0" fontId="1" fillId="0" borderId="4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3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166" fontId="1" fillId="0" borderId="6" xfId="0" applyNumberFormat="1" applyFont="1" applyBorder="1" applyAlignment="1">
      <alignment horizontal="center" vertical="top"/>
    </xf>
    <xf numFmtId="166" fontId="1" fillId="0" borderId="6" xfId="0" applyNumberFormat="1" applyFont="1" applyBorder="1" applyAlignment="1">
      <alignment vertical="top"/>
    </xf>
    <xf numFmtId="166" fontId="1" fillId="3" borderId="6" xfId="0" applyNumberFormat="1" applyFont="1" applyFill="1" applyBorder="1" applyAlignment="1">
      <alignment vertical="top"/>
    </xf>
    <xf numFmtId="166" fontId="1" fillId="0" borderId="8" xfId="0" applyNumberFormat="1" applyFont="1" applyBorder="1" applyAlignment="1">
      <alignment vertical="top"/>
    </xf>
    <xf numFmtId="166" fontId="1" fillId="0" borderId="17" xfId="0" applyNumberFormat="1" applyFont="1" applyFill="1" applyBorder="1" applyAlignment="1">
      <alignment horizontal="center" vertical="top"/>
    </xf>
    <xf numFmtId="166" fontId="1" fillId="3" borderId="16" xfId="0" applyNumberFormat="1" applyFont="1" applyFill="1" applyBorder="1" applyAlignment="1">
      <alignment horizontal="center" vertical="top"/>
    </xf>
    <xf numFmtId="166" fontId="2" fillId="0" borderId="2" xfId="0" applyNumberFormat="1" applyFont="1" applyBorder="1" applyAlignment="1">
      <alignment horizontal="left" vertical="top"/>
    </xf>
    <xf numFmtId="166" fontId="2" fillId="0" borderId="2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165" fontId="1" fillId="3" borderId="16" xfId="0" applyNumberFormat="1" applyFont="1" applyFill="1" applyBorder="1" applyAlignment="1">
      <alignment horizontal="center" vertical="top"/>
    </xf>
    <xf numFmtId="167" fontId="2" fillId="0" borderId="2" xfId="0" applyNumberFormat="1" applyFont="1" applyBorder="1" applyAlignment="1">
      <alignment horizontal="left"/>
    </xf>
    <xf numFmtId="167" fontId="1" fillId="0" borderId="7" xfId="0" applyNumberFormat="1" applyFont="1" applyBorder="1" applyAlignment="1">
      <alignment vertical="top"/>
    </xf>
    <xf numFmtId="167" fontId="1" fillId="0" borderId="15" xfId="0" applyNumberFormat="1" applyFont="1" applyBorder="1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center" indent="1"/>
    </xf>
    <xf numFmtId="166" fontId="2" fillId="0" borderId="9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166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168" fontId="2" fillId="0" borderId="6" xfId="0" applyNumberFormat="1" applyFont="1" applyBorder="1" applyAlignment="1">
      <alignment horizontal="center" vertical="top"/>
    </xf>
    <xf numFmtId="166" fontId="1" fillId="0" borderId="0" xfId="0" applyNumberFormat="1" applyFont="1" applyAlignment="1">
      <alignment vertical="top"/>
    </xf>
    <xf numFmtId="1" fontId="1" fillId="0" borderId="6" xfId="0" applyNumberFormat="1" applyFont="1" applyBorder="1" applyAlignment="1">
      <alignment horizontal="center" vertical="top"/>
    </xf>
    <xf numFmtId="168" fontId="1" fillId="0" borderId="6" xfId="0" applyNumberFormat="1" applyFont="1" applyBorder="1" applyAlignment="1">
      <alignment horizontal="right" vertical="top"/>
    </xf>
    <xf numFmtId="168" fontId="1" fillId="0" borderId="0" xfId="0" applyNumberFormat="1" applyFont="1" applyAlignment="1">
      <alignment vertical="top"/>
    </xf>
    <xf numFmtId="168" fontId="2" fillId="0" borderId="6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6" fontId="2" fillId="0" borderId="6" xfId="0" applyNumberFormat="1" applyFont="1" applyBorder="1" applyAlignment="1">
      <alignment vertical="top"/>
    </xf>
    <xf numFmtId="0" fontId="1" fillId="3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6" fontId="1" fillId="3" borderId="6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3" borderId="6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 indent="1"/>
    </xf>
    <xf numFmtId="0" fontId="1" fillId="0" borderId="1" xfId="0" applyFont="1" applyBorder="1" applyAlignment="1">
      <alignment vertical="top"/>
    </xf>
    <xf numFmtId="165" fontId="1" fillId="0" borderId="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166" fontId="1" fillId="0" borderId="8" xfId="0" applyNumberFormat="1" applyFont="1" applyBorder="1" applyAlignment="1">
      <alignment horizontal="center" vertical="top"/>
    </xf>
    <xf numFmtId="0" fontId="2" fillId="4" borderId="11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166" fontId="2" fillId="4" borderId="6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165" fontId="1" fillId="4" borderId="16" xfId="0" applyNumberFormat="1" applyFont="1" applyFill="1" applyBorder="1" applyAlignment="1">
      <alignment horizontal="center" vertical="top"/>
    </xf>
    <xf numFmtId="0" fontId="1" fillId="4" borderId="7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 vertical="top"/>
    </xf>
    <xf numFmtId="166" fontId="2" fillId="5" borderId="6" xfId="0" applyNumberFormat="1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vertical="top"/>
    </xf>
    <xf numFmtId="0" fontId="2" fillId="6" borderId="11" xfId="0" applyFont="1" applyFill="1" applyBorder="1" applyAlignment="1">
      <alignment vertical="top" wrapText="1"/>
    </xf>
    <xf numFmtId="0" fontId="1" fillId="6" borderId="6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166" fontId="2" fillId="6" borderId="6" xfId="0" applyNumberFormat="1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vertical="top"/>
    </xf>
    <xf numFmtId="0" fontId="2" fillId="7" borderId="11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vertical="top"/>
    </xf>
    <xf numFmtId="0" fontId="1" fillId="7" borderId="0" xfId="0" applyFont="1" applyFill="1" applyBorder="1" applyAlignment="1">
      <alignment horizontal="center" vertical="top"/>
    </xf>
    <xf numFmtId="166" fontId="2" fillId="7" borderId="6" xfId="0" applyNumberFormat="1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 vertical="top"/>
    </xf>
    <xf numFmtId="0" fontId="1" fillId="7" borderId="7" xfId="0" applyFont="1" applyFill="1" applyBorder="1" applyAlignment="1">
      <alignment vertical="top"/>
    </xf>
    <xf numFmtId="0" fontId="2" fillId="4" borderId="14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166" fontId="2" fillId="4" borderId="8" xfId="0" applyNumberFormat="1" applyFont="1" applyFill="1" applyBorder="1" applyAlignment="1">
      <alignment horizontal="center" vertical="top"/>
    </xf>
    <xf numFmtId="0" fontId="1" fillId="4" borderId="15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5" xfId="0" applyFont="1" applyBorder="1" applyAlignment="1">
      <alignment vertical="top" wrapText="1"/>
    </xf>
    <xf numFmtId="0" fontId="13" fillId="0" borderId="0" xfId="0" applyFont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3" applyFont="1" applyAlignment="1">
      <alignment horizontal="centerContinuous" vertical="top"/>
    </xf>
    <xf numFmtId="0" fontId="2" fillId="0" borderId="0" xfId="0" applyFont="1" applyFill="1" applyBorder="1" applyAlignment="1">
      <alignment horizontal="centerContinuous" vertical="top"/>
    </xf>
    <xf numFmtId="0" fontId="17" fillId="0" borderId="0" xfId="0" applyFont="1" applyFill="1" applyAlignment="1">
      <alignment horizontal="right" vertical="top"/>
    </xf>
    <xf numFmtId="0" fontId="1" fillId="0" borderId="0" xfId="3" applyFont="1" applyAlignment="1">
      <alignment vertical="top"/>
    </xf>
    <xf numFmtId="0" fontId="2" fillId="0" borderId="0" xfId="3" applyFont="1" applyAlignment="1">
      <alignment horizontal="centerContinuous" vertical="top"/>
    </xf>
    <xf numFmtId="0" fontId="1" fillId="0" borderId="0" xfId="3" applyFont="1" applyAlignment="1">
      <alignment horizontal="center" vertical="top"/>
    </xf>
    <xf numFmtId="0" fontId="18" fillId="0" borderId="0" xfId="3" applyFont="1" applyAlignment="1">
      <alignment horizontal="centerContinuous" vertical="top"/>
    </xf>
    <xf numFmtId="0" fontId="19" fillId="0" borderId="0" xfId="3" applyFont="1" applyAlignment="1">
      <alignment vertical="top"/>
    </xf>
    <xf numFmtId="0" fontId="20" fillId="0" borderId="0" xfId="3" applyFont="1" applyAlignment="1">
      <alignment vertical="top"/>
    </xf>
    <xf numFmtId="0" fontId="2" fillId="0" borderId="0" xfId="3" applyFont="1" applyAlignment="1">
      <alignment horizontal="right" vertical="top"/>
    </xf>
    <xf numFmtId="0" fontId="2" fillId="0" borderId="2" xfId="3" applyFont="1" applyBorder="1" applyAlignment="1">
      <alignment horizontal="center" vertical="top"/>
    </xf>
    <xf numFmtId="0" fontId="2" fillId="0" borderId="5" xfId="3" applyFont="1" applyBorder="1" applyAlignment="1">
      <alignment horizontal="centerContinuous" vertical="top"/>
    </xf>
    <xf numFmtId="0" fontId="2" fillId="0" borderId="4" xfId="3" applyFont="1" applyBorder="1" applyAlignment="1">
      <alignment horizontal="centerContinuous" vertical="top"/>
    </xf>
    <xf numFmtId="0" fontId="2" fillId="0" borderId="13" xfId="3" applyFont="1" applyBorder="1" applyAlignment="1">
      <alignment horizontal="centerContinuous" vertical="top"/>
    </xf>
    <xf numFmtId="0" fontId="17" fillId="0" borderId="2" xfId="3" applyFont="1" applyBorder="1" applyAlignment="1">
      <alignment horizontal="center" vertical="top"/>
    </xf>
    <xf numFmtId="169" fontId="20" fillId="0" borderId="0" xfId="2" applyNumberFormat="1" applyFont="1" applyAlignment="1">
      <alignment vertical="top"/>
    </xf>
    <xf numFmtId="0" fontId="2" fillId="0" borderId="6" xfId="3" applyFont="1" applyBorder="1" applyAlignment="1">
      <alignment horizontal="center" vertical="top"/>
    </xf>
    <xf numFmtId="0" fontId="2" fillId="0" borderId="6" xfId="3" applyFont="1" applyBorder="1" applyAlignment="1">
      <alignment vertical="top"/>
    </xf>
    <xf numFmtId="0" fontId="17" fillId="0" borderId="6" xfId="3" applyFont="1" applyBorder="1" applyAlignment="1">
      <alignment horizontal="center" vertical="top"/>
    </xf>
    <xf numFmtId="169" fontId="20" fillId="0" borderId="0" xfId="3" applyNumberFormat="1" applyFont="1" applyAlignment="1">
      <alignment vertical="top"/>
    </xf>
    <xf numFmtId="0" fontId="20" fillId="0" borderId="8" xfId="3" applyFont="1" applyBorder="1" applyAlignment="1">
      <alignment vertical="top"/>
    </xf>
    <xf numFmtId="0" fontId="2" fillId="0" borderId="8" xfId="3" applyFont="1" applyBorder="1" applyAlignment="1">
      <alignment vertical="top"/>
    </xf>
    <xf numFmtId="0" fontId="2" fillId="0" borderId="8" xfId="3" applyFont="1" applyBorder="1" applyAlignment="1">
      <alignment horizontal="center" vertical="top"/>
    </xf>
    <xf numFmtId="0" fontId="17" fillId="0" borderId="8" xfId="3" applyFont="1" applyBorder="1" applyAlignment="1">
      <alignment horizontal="center" vertical="top"/>
    </xf>
    <xf numFmtId="0" fontId="17" fillId="0" borderId="8" xfId="3" applyFont="1" applyBorder="1" applyAlignment="1">
      <alignment vertical="top"/>
    </xf>
    <xf numFmtId="0" fontId="2" fillId="8" borderId="9" xfId="3" applyFont="1" applyFill="1" applyBorder="1" applyAlignment="1">
      <alignment horizontal="center" vertical="top"/>
    </xf>
    <xf numFmtId="0" fontId="2" fillId="2" borderId="9" xfId="3" applyFont="1" applyFill="1" applyBorder="1" applyAlignment="1">
      <alignment horizontal="center" vertical="top"/>
    </xf>
    <xf numFmtId="164" fontId="2" fillId="2" borderId="9" xfId="3" applyNumberFormat="1" applyFont="1" applyFill="1" applyBorder="1" applyAlignment="1">
      <alignment horizontal="center" vertical="top"/>
    </xf>
    <xf numFmtId="164" fontId="1" fillId="0" borderId="0" xfId="3" applyNumberFormat="1" applyFont="1" applyAlignment="1">
      <alignment vertical="top"/>
    </xf>
    <xf numFmtId="0" fontId="2" fillId="9" borderId="20" xfId="3" applyFont="1" applyFill="1" applyBorder="1" applyAlignment="1">
      <alignment horizontal="left" vertical="top"/>
    </xf>
    <xf numFmtId="164" fontId="2" fillId="9" borderId="20" xfId="3" applyNumberFormat="1" applyFont="1" applyFill="1" applyBorder="1" applyAlignment="1">
      <alignment horizontal="center" vertical="top"/>
    </xf>
    <xf numFmtId="169" fontId="1" fillId="0" borderId="0" xfId="3" applyNumberFormat="1" applyFont="1" applyAlignment="1">
      <alignment vertical="top"/>
    </xf>
    <xf numFmtId="0" fontId="2" fillId="9" borderId="16" xfId="3" applyFont="1" applyFill="1" applyBorder="1" applyAlignment="1">
      <alignment horizontal="left" vertical="top"/>
    </xf>
    <xf numFmtId="164" fontId="2" fillId="9" borderId="16" xfId="3" applyNumberFormat="1" applyFont="1" applyFill="1" applyBorder="1" applyAlignment="1">
      <alignment horizontal="center" vertical="top"/>
    </xf>
    <xf numFmtId="0" fontId="1" fillId="0" borderId="8" xfId="4" applyFont="1" applyFill="1" applyBorder="1" applyAlignment="1">
      <alignment vertical="top" wrapText="1"/>
    </xf>
    <xf numFmtId="164" fontId="1" fillId="0" borderId="8" xfId="3" applyNumberFormat="1" applyFont="1" applyBorder="1" applyAlignment="1">
      <alignment vertical="top"/>
    </xf>
    <xf numFmtId="0" fontId="1" fillId="0" borderId="16" xfId="4" applyFont="1" applyFill="1" applyBorder="1" applyAlignment="1">
      <alignment vertical="top" wrapText="1"/>
    </xf>
    <xf numFmtId="164" fontId="1" fillId="0" borderId="16" xfId="3" applyNumberFormat="1" applyFont="1" applyBorder="1" applyAlignment="1">
      <alignment vertical="top"/>
    </xf>
    <xf numFmtId="164" fontId="12" fillId="0" borderId="16" xfId="3" applyNumberFormat="1" applyFont="1" applyBorder="1" applyAlignment="1">
      <alignment vertical="top"/>
    </xf>
    <xf numFmtId="0" fontId="1" fillId="0" borderId="16" xfId="4" applyFont="1" applyFill="1" applyBorder="1" applyAlignment="1">
      <alignment vertical="top"/>
    </xf>
    <xf numFmtId="0" fontId="2" fillId="0" borderId="16" xfId="4" applyFont="1" applyFill="1" applyBorder="1" applyAlignment="1">
      <alignment vertical="top" wrapText="1"/>
    </xf>
    <xf numFmtId="164" fontId="2" fillId="0" borderId="16" xfId="3" applyNumberFormat="1" applyFont="1" applyBorder="1" applyAlignment="1">
      <alignment vertical="top"/>
    </xf>
    <xf numFmtId="164" fontId="2" fillId="0" borderId="8" xfId="3" applyNumberFormat="1" applyFont="1" applyBorder="1" applyAlignment="1">
      <alignment vertical="top"/>
    </xf>
    <xf numFmtId="0" fontId="2" fillId="10" borderId="16" xfId="3" applyFont="1" applyFill="1" applyBorder="1" applyAlignment="1">
      <alignment horizontal="left" vertical="top"/>
    </xf>
    <xf numFmtId="164" fontId="2" fillId="10" borderId="16" xfId="3" applyNumberFormat="1" applyFont="1" applyFill="1" applyBorder="1" applyAlignment="1">
      <alignment horizontal="center" vertical="top"/>
    </xf>
    <xf numFmtId="0" fontId="2" fillId="10" borderId="16" xfId="3" applyFont="1" applyFill="1" applyBorder="1" applyAlignment="1">
      <alignment horizontal="left" vertical="top" wrapText="1"/>
    </xf>
    <xf numFmtId="0" fontId="1" fillId="0" borderId="0" xfId="4" applyFont="1" applyFill="1" applyBorder="1" applyAlignment="1">
      <alignment vertical="top" wrapText="1"/>
    </xf>
    <xf numFmtId="164" fontId="1" fillId="0" borderId="0" xfId="3" applyNumberFormat="1" applyFont="1" applyBorder="1" applyAlignment="1">
      <alignment vertical="top"/>
    </xf>
    <xf numFmtId="0" fontId="23" fillId="0" borderId="0" xfId="3" applyFont="1" applyAlignment="1">
      <alignment vertical="top"/>
    </xf>
    <xf numFmtId="0" fontId="26" fillId="0" borderId="0" xfId="3" applyFont="1" applyAlignment="1">
      <alignment vertical="top"/>
    </xf>
    <xf numFmtId="0" fontId="23" fillId="0" borderId="0" xfId="3" applyFont="1" applyAlignment="1">
      <alignment horizontal="left" vertical="top" indent="6"/>
    </xf>
    <xf numFmtId="0" fontId="7" fillId="11" borderId="0" xfId="5" applyFont="1" applyFill="1" applyBorder="1" applyAlignment="1">
      <alignment vertical="top"/>
    </xf>
    <xf numFmtId="0" fontId="20" fillId="11" borderId="0" xfId="3" applyFont="1" applyFill="1" applyBorder="1" applyAlignment="1">
      <alignment vertical="top"/>
    </xf>
    <xf numFmtId="0" fontId="20" fillId="11" borderId="0" xfId="3" applyFont="1" applyFill="1" applyAlignment="1">
      <alignment vertical="top"/>
    </xf>
    <xf numFmtId="3" fontId="7" fillId="11" borderId="0" xfId="5" applyNumberFormat="1" applyFont="1" applyFill="1" applyBorder="1" applyAlignment="1">
      <alignment horizontal="center" vertical="top"/>
    </xf>
    <xf numFmtId="0" fontId="20" fillId="11" borderId="0" xfId="3" applyFont="1" applyFill="1" applyAlignment="1">
      <alignment horizontal="center" vertical="top"/>
    </xf>
    <xf numFmtId="0" fontId="20" fillId="0" borderId="0" xfId="6" applyFont="1" applyFill="1" applyBorder="1" applyAlignment="1">
      <alignment vertical="top"/>
    </xf>
    <xf numFmtId="0" fontId="20" fillId="0" borderId="0" xfId="3" applyFont="1" applyFill="1" applyBorder="1" applyAlignment="1">
      <alignment vertical="top"/>
    </xf>
    <xf numFmtId="0" fontId="20" fillId="0" borderId="0" xfId="5" applyFont="1" applyFill="1" applyBorder="1" applyAlignment="1">
      <alignment vertical="top"/>
    </xf>
    <xf numFmtId="0" fontId="1" fillId="0" borderId="0" xfId="5" applyFont="1" applyFill="1" applyBorder="1" applyAlignment="1">
      <alignment vertical="top"/>
    </xf>
    <xf numFmtId="0" fontId="20" fillId="0" borderId="0" xfId="5" applyFont="1" applyFill="1" applyBorder="1" applyAlignment="1">
      <alignment horizontal="right" vertical="top"/>
    </xf>
    <xf numFmtId="0" fontId="7" fillId="0" borderId="0" xfId="5" applyFont="1" applyFill="1" applyBorder="1" applyAlignment="1">
      <alignment horizontal="right" vertical="top"/>
    </xf>
    <xf numFmtId="169" fontId="1" fillId="0" borderId="0" xfId="2" applyNumberFormat="1" applyFont="1" applyAlignment="1">
      <alignment vertical="top"/>
    </xf>
    <xf numFmtId="169" fontId="1" fillId="0" borderId="0" xfId="0" applyNumberFormat="1" applyFont="1" applyAlignment="1">
      <alignment vertical="top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Continuous" wrapText="1"/>
    </xf>
    <xf numFmtId="0" fontId="30" fillId="0" borderId="0" xfId="0" applyFont="1" applyAlignment="1">
      <alignment horizontal="centerContinuous"/>
    </xf>
    <xf numFmtId="0" fontId="30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Continuous"/>
    </xf>
    <xf numFmtId="0" fontId="31" fillId="0" borderId="0" xfId="0" applyFont="1"/>
    <xf numFmtId="0" fontId="29" fillId="0" borderId="0" xfId="0" applyFont="1" applyAlignment="1"/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12" borderId="12" xfId="7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Continuous"/>
    </xf>
    <xf numFmtId="0" fontId="29" fillId="0" borderId="4" xfId="0" applyFont="1" applyBorder="1" applyAlignment="1">
      <alignment horizontal="centerContinuous"/>
    </xf>
    <xf numFmtId="0" fontId="29" fillId="0" borderId="3" xfId="0" applyFont="1" applyBorder="1" applyAlignment="1">
      <alignment horizontal="centerContinuous"/>
    </xf>
    <xf numFmtId="0" fontId="29" fillId="0" borderId="2" xfId="0" applyFont="1" applyBorder="1" applyAlignment="1">
      <alignment horizontal="center"/>
    </xf>
    <xf numFmtId="0" fontId="33" fillId="0" borderId="0" xfId="0" applyFont="1"/>
    <xf numFmtId="0" fontId="7" fillId="12" borderId="14" xfId="7" applyFont="1" applyFill="1" applyBorder="1" applyAlignment="1">
      <alignment horizontal="center" vertical="center" wrapText="1"/>
    </xf>
    <xf numFmtId="0" fontId="7" fillId="12" borderId="14" xfId="7" applyFont="1" applyFill="1" applyBorder="1" applyAlignment="1">
      <alignment vertical="center" wrapText="1"/>
    </xf>
    <xf numFmtId="170" fontId="29" fillId="12" borderId="8" xfId="2" applyNumberFormat="1" applyFont="1" applyFill="1" applyBorder="1" applyAlignment="1">
      <alignment horizontal="center"/>
    </xf>
    <xf numFmtId="170" fontId="29" fillId="12" borderId="8" xfId="8" applyNumberFormat="1" applyFont="1" applyFill="1" applyBorder="1" applyAlignment="1">
      <alignment horizontal="center"/>
    </xf>
    <xf numFmtId="170" fontId="29" fillId="12" borderId="8" xfId="2" applyNumberFormat="1" applyFont="1" applyFill="1" applyBorder="1" applyAlignment="1">
      <alignment horizontal="center" shrinkToFit="1"/>
    </xf>
    <xf numFmtId="170" fontId="29" fillId="12" borderId="14" xfId="8" applyNumberFormat="1" applyFont="1" applyFill="1" applyBorder="1" applyAlignment="1">
      <alignment horizontal="center"/>
    </xf>
    <xf numFmtId="0" fontId="34" fillId="13" borderId="24" xfId="7" applyFont="1" applyFill="1" applyBorder="1" applyAlignment="1">
      <alignment horizontal="center" vertical="top" wrapText="1"/>
    </xf>
    <xf numFmtId="0" fontId="34" fillId="13" borderId="24" xfId="7" applyFont="1" applyFill="1" applyBorder="1" applyAlignment="1">
      <alignment horizontal="left" vertical="top" wrapText="1"/>
    </xf>
    <xf numFmtId="170" fontId="29" fillId="14" borderId="25" xfId="2" applyNumberFormat="1" applyFont="1" applyFill="1" applyBorder="1" applyAlignment="1">
      <alignment horizontal="centerContinuous" vertical="top"/>
    </xf>
    <xf numFmtId="170" fontId="29" fillId="14" borderId="25" xfId="8" applyNumberFormat="1" applyFont="1" applyFill="1" applyBorder="1" applyAlignment="1">
      <alignment horizontal="centerContinuous" vertical="top"/>
    </xf>
    <xf numFmtId="170" fontId="29" fillId="14" borderId="25" xfId="2" applyNumberFormat="1" applyFont="1" applyFill="1" applyBorder="1" applyAlignment="1">
      <alignment horizontal="centerContinuous" vertical="top" shrinkToFit="1"/>
    </xf>
    <xf numFmtId="170" fontId="29" fillId="13" borderId="24" xfId="2" applyNumberFormat="1" applyFont="1" applyFill="1" applyBorder="1" applyAlignment="1">
      <alignment horizontal="center" vertical="top"/>
    </xf>
    <xf numFmtId="0" fontId="7" fillId="15" borderId="26" xfId="9" applyNumberFormat="1" applyFont="1" applyFill="1" applyBorder="1" applyAlignment="1">
      <alignment horizontal="center" vertical="top" wrapText="1"/>
    </xf>
    <xf numFmtId="0" fontId="7" fillId="15" borderId="26" xfId="9" applyNumberFormat="1" applyFont="1" applyFill="1" applyBorder="1" applyAlignment="1">
      <alignment horizontal="left" vertical="top" wrapText="1"/>
    </xf>
    <xf numFmtId="170" fontId="29" fillId="14" borderId="26" xfId="2" applyNumberFormat="1" applyFont="1" applyFill="1" applyBorder="1" applyAlignment="1">
      <alignment horizontal="centerContinuous" vertical="top"/>
    </xf>
    <xf numFmtId="170" fontId="29" fillId="14" borderId="26" xfId="8" applyNumberFormat="1" applyFont="1" applyFill="1" applyBorder="1" applyAlignment="1">
      <alignment horizontal="centerContinuous" vertical="top"/>
    </xf>
    <xf numFmtId="170" fontId="29" fillId="14" borderId="26" xfId="2" applyNumberFormat="1" applyFont="1" applyFill="1" applyBorder="1" applyAlignment="1">
      <alignment horizontal="centerContinuous" vertical="top" shrinkToFit="1"/>
    </xf>
    <xf numFmtId="170" fontId="7" fillId="15" borderId="26" xfId="2" applyNumberFormat="1" applyFont="1" applyFill="1" applyBorder="1" applyAlignment="1">
      <alignment horizontal="left" vertical="top" wrapText="1"/>
    </xf>
    <xf numFmtId="0" fontId="20" fillId="16" borderId="26" xfId="10" quotePrefix="1" applyFont="1" applyFill="1" applyBorder="1" applyAlignment="1">
      <alignment horizontal="center" vertical="top" wrapText="1"/>
    </xf>
    <xf numFmtId="0" fontId="20" fillId="16" borderId="26" xfId="10" applyFont="1" applyFill="1" applyBorder="1" applyAlignment="1">
      <alignment horizontal="left" vertical="top" wrapText="1"/>
    </xf>
    <xf numFmtId="170" fontId="20" fillId="16" borderId="26" xfId="2" applyNumberFormat="1" applyFont="1" applyFill="1" applyBorder="1" applyAlignment="1">
      <alignment horizontal="left" vertical="top" wrapText="1"/>
    </xf>
    <xf numFmtId="0" fontId="20" fillId="12" borderId="26" xfId="10" quotePrefix="1" applyFont="1" applyFill="1" applyBorder="1" applyAlignment="1">
      <alignment horizontal="center" vertical="top" wrapText="1"/>
    </xf>
    <xf numFmtId="0" fontId="20" fillId="12" borderId="26" xfId="10" quotePrefix="1" applyFont="1" applyFill="1" applyBorder="1" applyAlignment="1">
      <alignment horizontal="left" vertical="top" wrapText="1"/>
    </xf>
    <xf numFmtId="170" fontId="20" fillId="12" borderId="26" xfId="2" applyNumberFormat="1" applyFont="1" applyFill="1" applyBorder="1" applyAlignment="1">
      <alignment vertical="top"/>
    </xf>
    <xf numFmtId="170" fontId="20" fillId="12" borderId="26" xfId="2" applyNumberFormat="1" applyFont="1" applyFill="1" applyBorder="1" applyAlignment="1">
      <alignment horizontal="center" vertical="top" shrinkToFit="1"/>
    </xf>
    <xf numFmtId="0" fontId="20" fillId="12" borderId="26" xfId="7" applyFont="1" applyFill="1" applyBorder="1" applyAlignment="1">
      <alignment vertical="top" wrapText="1"/>
    </xf>
    <xf numFmtId="170" fontId="20" fillId="12" borderId="26" xfId="2" applyNumberFormat="1" applyFont="1" applyFill="1" applyBorder="1" applyAlignment="1">
      <alignment horizontal="left" vertical="top"/>
    </xf>
    <xf numFmtId="170" fontId="20" fillId="12" borderId="26" xfId="2" applyNumberFormat="1" applyFont="1" applyFill="1" applyBorder="1" applyAlignment="1">
      <alignment horizontal="left" vertical="top" wrapText="1"/>
    </xf>
    <xf numFmtId="170" fontId="29" fillId="14" borderId="27" xfId="2" applyNumberFormat="1" applyFont="1" applyFill="1" applyBorder="1" applyAlignment="1">
      <alignment horizontal="centerContinuous" vertical="top"/>
    </xf>
    <xf numFmtId="170" fontId="29" fillId="14" borderId="28" xfId="8" applyNumberFormat="1" applyFont="1" applyFill="1" applyBorder="1" applyAlignment="1">
      <alignment horizontal="centerContinuous" vertical="top"/>
    </xf>
    <xf numFmtId="170" fontId="29" fillId="14" borderId="28" xfId="2" applyNumberFormat="1" applyFont="1" applyFill="1" applyBorder="1" applyAlignment="1">
      <alignment horizontal="centerContinuous" vertical="top" shrinkToFit="1"/>
    </xf>
    <xf numFmtId="170" fontId="29" fillId="14" borderId="28" xfId="2" applyNumberFormat="1" applyFont="1" applyFill="1" applyBorder="1" applyAlignment="1">
      <alignment horizontal="centerContinuous" vertical="top"/>
    </xf>
    <xf numFmtId="170" fontId="29" fillId="14" borderId="29" xfId="8" applyNumberFormat="1" applyFont="1" applyFill="1" applyBorder="1" applyAlignment="1">
      <alignment horizontal="centerContinuous" vertical="top"/>
    </xf>
    <xf numFmtId="0" fontId="20" fillId="12" borderId="30" xfId="10" quotePrefix="1" applyFont="1" applyFill="1" applyBorder="1" applyAlignment="1">
      <alignment horizontal="center" vertical="top" wrapText="1"/>
    </xf>
    <xf numFmtId="0" fontId="20" fillId="12" borderId="30" xfId="10" quotePrefix="1" applyFont="1" applyFill="1" applyBorder="1" applyAlignment="1">
      <alignment horizontal="left" vertical="top" wrapText="1"/>
    </xf>
    <xf numFmtId="170" fontId="20" fillId="12" borderId="30" xfId="2" applyNumberFormat="1" applyFont="1" applyFill="1" applyBorder="1" applyAlignment="1">
      <alignment vertical="top"/>
    </xf>
    <xf numFmtId="170" fontId="20" fillId="12" borderId="30" xfId="2" applyNumberFormat="1" applyFont="1" applyFill="1" applyBorder="1" applyAlignment="1">
      <alignment horizontal="center" vertical="top" shrinkToFit="1"/>
    </xf>
    <xf numFmtId="0" fontId="20" fillId="12" borderId="30" xfId="7" applyFont="1" applyFill="1" applyBorder="1" applyAlignment="1">
      <alignment vertical="top" wrapText="1"/>
    </xf>
    <xf numFmtId="170" fontId="20" fillId="12" borderId="30" xfId="2" applyNumberFormat="1" applyFont="1" applyFill="1" applyBorder="1" applyAlignment="1">
      <alignment horizontal="left" vertical="top"/>
    </xf>
    <xf numFmtId="170" fontId="20" fillId="12" borderId="30" xfId="2" applyNumberFormat="1" applyFont="1" applyFill="1" applyBorder="1" applyAlignment="1">
      <alignment horizontal="left" vertical="top" wrapText="1"/>
    </xf>
    <xf numFmtId="0" fontId="7" fillId="0" borderId="0" xfId="11" applyFont="1" applyAlignment="1">
      <alignment horizontal="centerContinuous"/>
    </xf>
    <xf numFmtId="0" fontId="7" fillId="0" borderId="0" xfId="11" applyFont="1" applyBorder="1"/>
    <xf numFmtId="0" fontId="7" fillId="0" borderId="0" xfId="11" applyFont="1"/>
    <xf numFmtId="0" fontId="34" fillId="0" borderId="0" xfId="11" applyFont="1" applyAlignment="1">
      <alignment horizontal="centerContinuous"/>
    </xf>
    <xf numFmtId="0" fontId="20" fillId="0" borderId="0" xfId="11" applyFont="1" applyAlignment="1">
      <alignment horizontal="centerContinuous"/>
    </xf>
    <xf numFmtId="0" fontId="7" fillId="0" borderId="17" xfId="11" applyFont="1" applyBorder="1" applyAlignment="1">
      <alignment horizontal="centerContinuous"/>
    </xf>
    <xf numFmtId="0" fontId="7" fillId="0" borderId="13" xfId="11" applyFont="1" applyBorder="1" applyAlignment="1">
      <alignment horizontal="centerContinuous"/>
    </xf>
    <xf numFmtId="0" fontId="20" fillId="0" borderId="0" xfId="11" applyFont="1" applyBorder="1"/>
    <xf numFmtId="0" fontId="20" fillId="0" borderId="2" xfId="11" applyFont="1" applyFill="1" applyBorder="1" applyAlignment="1">
      <alignment horizontal="center"/>
    </xf>
    <xf numFmtId="0" fontId="20" fillId="0" borderId="13" xfId="11" applyFont="1" applyFill="1" applyBorder="1" applyAlignment="1">
      <alignment horizontal="center"/>
    </xf>
    <xf numFmtId="0" fontId="7" fillId="0" borderId="2" xfId="11" applyFont="1" applyBorder="1" applyAlignment="1">
      <alignment horizontal="center"/>
    </xf>
    <xf numFmtId="0" fontId="20" fillId="0" borderId="11" xfId="11" applyFont="1" applyBorder="1"/>
    <xf numFmtId="0" fontId="20" fillId="0" borderId="3" xfId="11" applyFont="1" applyBorder="1"/>
    <xf numFmtId="0" fontId="20" fillId="0" borderId="8" xfId="11" applyFont="1" applyFill="1" applyBorder="1" applyAlignment="1">
      <alignment horizontal="center"/>
    </xf>
    <xf numFmtId="0" fontId="20" fillId="0" borderId="15" xfId="11" applyFont="1" applyFill="1" applyBorder="1" applyAlignment="1">
      <alignment horizontal="center"/>
    </xf>
    <xf numFmtId="0" fontId="7" fillId="0" borderId="8" xfId="11" applyFont="1" applyBorder="1" applyAlignment="1">
      <alignment horizontal="center"/>
    </xf>
    <xf numFmtId="0" fontId="7" fillId="3" borderId="5" xfId="11" applyNumberFormat="1" applyFont="1" applyFill="1" applyBorder="1" applyAlignment="1">
      <alignment horizontal="center" vertical="center"/>
    </xf>
    <xf numFmtId="0" fontId="7" fillId="3" borderId="3" xfId="11" applyNumberFormat="1" applyFont="1" applyFill="1" applyBorder="1" applyAlignment="1">
      <alignment horizontal="center" vertical="center"/>
    </xf>
    <xf numFmtId="0" fontId="7" fillId="3" borderId="4" xfId="11" applyNumberFormat="1" applyFont="1" applyFill="1" applyBorder="1" applyAlignment="1">
      <alignment horizontal="center" vertical="center"/>
    </xf>
    <xf numFmtId="170" fontId="7" fillId="3" borderId="16" xfId="11" applyNumberFormat="1" applyFont="1" applyFill="1" applyBorder="1" applyAlignment="1">
      <alignment horizontal="center"/>
    </xf>
    <xf numFmtId="170" fontId="7" fillId="17" borderId="8" xfId="11" applyNumberFormat="1" applyFont="1" applyFill="1" applyBorder="1"/>
    <xf numFmtId="0" fontId="20" fillId="0" borderId="0" xfId="11" applyFont="1" applyFill="1" applyBorder="1"/>
    <xf numFmtId="0" fontId="20" fillId="0" borderId="0" xfId="11" applyFont="1" applyFill="1"/>
    <xf numFmtId="49" fontId="7" fillId="0" borderId="31" xfId="11" applyNumberFormat="1" applyFont="1" applyFill="1" applyBorder="1" applyAlignment="1">
      <alignment horizontal="center"/>
    </xf>
    <xf numFmtId="49" fontId="7" fillId="0" borderId="32" xfId="11" applyNumberFormat="1" applyFont="1" applyFill="1" applyBorder="1" applyAlignment="1">
      <alignment horizontal="left"/>
    </xf>
    <xf numFmtId="0" fontId="7" fillId="0" borderId="33" xfId="11" applyFont="1" applyFill="1" applyBorder="1" applyAlignment="1">
      <alignment horizontal="left"/>
    </xf>
    <xf numFmtId="170" fontId="7" fillId="0" borderId="25" xfId="2" applyNumberFormat="1" applyFont="1" applyFill="1" applyBorder="1"/>
    <xf numFmtId="170" fontId="29" fillId="0" borderId="25" xfId="2" applyNumberFormat="1" applyFont="1" applyFill="1" applyBorder="1"/>
    <xf numFmtId="170" fontId="7" fillId="0" borderId="25" xfId="11" applyNumberFormat="1" applyFont="1" applyFill="1" applyBorder="1"/>
    <xf numFmtId="0" fontId="7" fillId="0" borderId="0" xfId="11" applyFont="1" applyFill="1" applyBorder="1"/>
    <xf numFmtId="0" fontId="7" fillId="0" borderId="0" xfId="11" applyFont="1" applyFill="1"/>
    <xf numFmtId="49" fontId="20" fillId="0" borderId="31" xfId="11" applyNumberFormat="1" applyFont="1" applyFill="1" applyBorder="1" applyAlignment="1">
      <alignment horizontal="center"/>
    </xf>
    <xf numFmtId="49" fontId="20" fillId="0" borderId="32" xfId="11" applyNumberFormat="1" applyFont="1" applyFill="1" applyBorder="1" applyAlignment="1">
      <alignment horizontal="center"/>
    </xf>
    <xf numFmtId="0" fontId="20" fillId="0" borderId="29" xfId="11" applyFont="1" applyFill="1" applyBorder="1"/>
    <xf numFmtId="170" fontId="20" fillId="0" borderId="26" xfId="2" applyNumberFormat="1" applyFont="1" applyFill="1" applyBorder="1"/>
    <xf numFmtId="170" fontId="26" fillId="0" borderId="24" xfId="2" applyNumberFormat="1" applyFont="1" applyFill="1" applyBorder="1"/>
    <xf numFmtId="170" fontId="7" fillId="0" borderId="26" xfId="2" applyNumberFormat="1" applyFont="1" applyFill="1" applyBorder="1"/>
    <xf numFmtId="170" fontId="20" fillId="0" borderId="26" xfId="11" applyNumberFormat="1" applyFont="1" applyFill="1" applyBorder="1"/>
    <xf numFmtId="170" fontId="20" fillId="0" borderId="24" xfId="11" applyNumberFormat="1" applyFont="1" applyFill="1" applyBorder="1"/>
    <xf numFmtId="0" fontId="7" fillId="0" borderId="29" xfId="11" applyFont="1" applyFill="1" applyBorder="1"/>
    <xf numFmtId="170" fontId="29" fillId="0" borderId="24" xfId="2" applyNumberFormat="1" applyFont="1" applyFill="1" applyBorder="1"/>
    <xf numFmtId="170" fontId="7" fillId="0" borderId="26" xfId="11" applyNumberFormat="1" applyFont="1" applyFill="1" applyBorder="1"/>
    <xf numFmtId="170" fontId="7" fillId="0" borderId="24" xfId="2" applyNumberFormat="1" applyFont="1" applyFill="1" applyBorder="1"/>
    <xf numFmtId="170" fontId="7" fillId="0" borderId="24" xfId="11" applyNumberFormat="1" applyFont="1" applyFill="1" applyBorder="1"/>
    <xf numFmtId="0" fontId="20" fillId="0" borderId="33" xfId="11" applyFont="1" applyFill="1" applyBorder="1" applyAlignment="1">
      <alignment horizontal="left"/>
    </xf>
    <xf numFmtId="170" fontId="7" fillId="17" borderId="16" xfId="11" applyNumberFormat="1" applyFont="1" applyFill="1" applyBorder="1"/>
    <xf numFmtId="170" fontId="20" fillId="0" borderId="25" xfId="11" applyNumberFormat="1" applyFont="1" applyFill="1" applyBorder="1"/>
    <xf numFmtId="0" fontId="20" fillId="0" borderId="29" xfId="11" applyFont="1" applyFill="1" applyBorder="1" applyAlignment="1">
      <alignment horizontal="left"/>
    </xf>
    <xf numFmtId="170" fontId="20" fillId="0" borderId="34" xfId="11" applyNumberFormat="1" applyFont="1" applyFill="1" applyBorder="1"/>
    <xf numFmtId="49" fontId="20" fillId="0" borderId="35" xfId="11" applyNumberFormat="1" applyFont="1" applyFill="1" applyBorder="1" applyAlignment="1">
      <alignment horizontal="center"/>
    </xf>
    <xf numFmtId="49" fontId="20" fillId="0" borderId="36" xfId="11" applyNumberFormat="1" applyFont="1" applyFill="1" applyBorder="1" applyAlignment="1">
      <alignment horizontal="center"/>
    </xf>
    <xf numFmtId="0" fontId="20" fillId="0" borderId="37" xfId="11" applyFont="1" applyFill="1" applyBorder="1"/>
    <xf numFmtId="170" fontId="20" fillId="0" borderId="30" xfId="11" applyNumberFormat="1" applyFont="1" applyFill="1" applyBorder="1"/>
    <xf numFmtId="49" fontId="20" fillId="0" borderId="17" xfId="11" applyNumberFormat="1" applyFont="1" applyFill="1" applyBorder="1" applyAlignment="1">
      <alignment horizontal="center"/>
    </xf>
    <xf numFmtId="170" fontId="20" fillId="0" borderId="0" xfId="11" applyNumberFormat="1" applyFont="1" applyFill="1" applyBorder="1"/>
    <xf numFmtId="49" fontId="20" fillId="0" borderId="0" xfId="11" applyNumberFormat="1" applyFont="1" applyFill="1" applyBorder="1" applyAlignment="1">
      <alignment horizontal="center"/>
    </xf>
    <xf numFmtId="49" fontId="7" fillId="0" borderId="32" xfId="11" applyNumberFormat="1" applyFont="1" applyFill="1" applyBorder="1" applyAlignment="1">
      <alignment horizontal="center"/>
    </xf>
    <xf numFmtId="170" fontId="34" fillId="0" borderId="25" xfId="11" applyNumberFormat="1" applyFont="1" applyFill="1" applyBorder="1"/>
    <xf numFmtId="0" fontId="7" fillId="0" borderId="29" xfId="11" applyFont="1" applyFill="1" applyBorder="1" applyAlignment="1">
      <alignment horizontal="left"/>
    </xf>
    <xf numFmtId="170" fontId="29" fillId="0" borderId="26" xfId="11" applyNumberFormat="1" applyFont="1" applyFill="1" applyBorder="1"/>
    <xf numFmtId="170" fontId="26" fillId="0" borderId="34" xfId="11" applyNumberFormat="1" applyFont="1" applyFill="1" applyBorder="1"/>
    <xf numFmtId="170" fontId="7" fillId="0" borderId="34" xfId="11" applyNumberFormat="1" applyFont="1" applyFill="1" applyBorder="1"/>
    <xf numFmtId="170" fontId="34" fillId="0" borderId="34" xfId="11" applyNumberFormat="1" applyFont="1" applyFill="1" applyBorder="1"/>
    <xf numFmtId="0" fontId="20" fillId="0" borderId="37" xfId="11" applyFont="1" applyFill="1" applyBorder="1" applyAlignment="1">
      <alignment horizontal="left"/>
    </xf>
    <xf numFmtId="170" fontId="7" fillId="0" borderId="30" xfId="11" applyNumberFormat="1" applyFont="1" applyFill="1" applyBorder="1"/>
    <xf numFmtId="170" fontId="26" fillId="0" borderId="30" xfId="11" applyNumberFormat="1" applyFont="1" applyFill="1" applyBorder="1"/>
    <xf numFmtId="0" fontId="20" fillId="0" borderId="0" xfId="11" applyFont="1" applyFill="1" applyBorder="1" applyAlignment="1">
      <alignment horizontal="right"/>
    </xf>
    <xf numFmtId="0" fontId="36" fillId="0" borderId="0" xfId="12" applyFont="1" applyBorder="1" applyAlignment="1">
      <alignment vertical="center"/>
    </xf>
    <xf numFmtId="0" fontId="20" fillId="0" borderId="0" xfId="11" applyFont="1" applyFill="1" applyAlignment="1">
      <alignment horizontal="center"/>
    </xf>
    <xf numFmtId="0" fontId="37" fillId="0" borderId="0" xfId="11" applyFont="1" applyFill="1"/>
    <xf numFmtId="0" fontId="20" fillId="0" borderId="0" xfId="11" applyFont="1" applyFill="1" applyAlignment="1">
      <alignment horizontal="left" indent="5"/>
    </xf>
    <xf numFmtId="0" fontId="20" fillId="0" borderId="0" xfId="11" applyFont="1" applyFill="1" applyAlignment="1">
      <alignment horizontal="left" indent="4"/>
    </xf>
    <xf numFmtId="0" fontId="20" fillId="0" borderId="0" xfId="11" applyFont="1" applyAlignment="1">
      <alignment horizontal="center"/>
    </xf>
    <xf numFmtId="0" fontId="20" fillId="0" borderId="0" xfId="11" applyFont="1"/>
    <xf numFmtId="0" fontId="1" fillId="3" borderId="8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166" fontId="1" fillId="3" borderId="8" xfId="0" applyNumberFormat="1" applyFont="1" applyFill="1" applyBorder="1" applyAlignment="1">
      <alignment vertical="top"/>
    </xf>
    <xf numFmtId="164" fontId="38" fillId="0" borderId="16" xfId="3" applyNumberFormat="1" applyFont="1" applyBorder="1" applyAlignment="1">
      <alignment vertical="top"/>
    </xf>
    <xf numFmtId="166" fontId="38" fillId="0" borderId="6" xfId="0" applyNumberFormat="1" applyFont="1" applyBorder="1" applyAlignment="1">
      <alignment vertical="top"/>
    </xf>
    <xf numFmtId="166" fontId="1" fillId="0" borderId="6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left" wrapText="1" indent="1"/>
    </xf>
    <xf numFmtId="166" fontId="1" fillId="3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 indent="1"/>
    </xf>
    <xf numFmtId="164" fontId="12" fillId="0" borderId="0" xfId="3" applyNumberFormat="1" applyFont="1" applyAlignment="1">
      <alignment vertical="top"/>
    </xf>
    <xf numFmtId="169" fontId="12" fillId="0" borderId="0" xfId="2" applyNumberFormat="1" applyFont="1" applyAlignment="1">
      <alignment vertical="top"/>
    </xf>
    <xf numFmtId="0" fontId="26" fillId="0" borderId="26" xfId="10" quotePrefix="1" applyFont="1" applyFill="1" applyBorder="1" applyAlignment="1">
      <alignment horizontal="center" vertical="top" wrapText="1"/>
    </xf>
    <xf numFmtId="170" fontId="34" fillId="0" borderId="26" xfId="2" applyNumberFormat="1" applyFont="1" applyFill="1" applyBorder="1" applyAlignment="1">
      <alignment horizontal="centerContinuous" vertical="top"/>
    </xf>
    <xf numFmtId="170" fontId="34" fillId="0" borderId="26" xfId="8" applyNumberFormat="1" applyFont="1" applyFill="1" applyBorder="1" applyAlignment="1">
      <alignment horizontal="centerContinuous" vertical="top"/>
    </xf>
    <xf numFmtId="170" fontId="34" fillId="0" borderId="26" xfId="2" applyNumberFormat="1" applyFont="1" applyFill="1" applyBorder="1" applyAlignment="1">
      <alignment horizontal="centerContinuous" vertical="top" shrinkToFit="1"/>
    </xf>
    <xf numFmtId="170" fontId="26" fillId="0" borderId="26" xfId="2" applyNumberFormat="1" applyFont="1" applyFill="1" applyBorder="1" applyAlignment="1">
      <alignment horizontal="left" vertical="top" wrapText="1"/>
    </xf>
    <xf numFmtId="170" fontId="33" fillId="0" borderId="26" xfId="2" applyNumberFormat="1" applyFont="1" applyFill="1" applyBorder="1" applyAlignment="1">
      <alignment horizontal="left" vertical="top" wrapText="1"/>
    </xf>
    <xf numFmtId="170" fontId="33" fillId="0" borderId="26" xfId="2" applyNumberFormat="1" applyFont="1" applyFill="1" applyBorder="1" applyAlignment="1">
      <alignment horizontal="centerContinuous" vertical="top"/>
    </xf>
    <xf numFmtId="170" fontId="33" fillId="0" borderId="26" xfId="8" applyNumberFormat="1" applyFont="1" applyFill="1" applyBorder="1" applyAlignment="1">
      <alignment vertical="top"/>
    </xf>
    <xf numFmtId="0" fontId="20" fillId="12" borderId="34" xfId="10" quotePrefix="1" applyFont="1" applyFill="1" applyBorder="1" applyAlignment="1">
      <alignment horizontal="center" vertical="top" wrapText="1"/>
    </xf>
    <xf numFmtId="0" fontId="20" fillId="12" borderId="34" xfId="10" quotePrefix="1" applyFont="1" applyFill="1" applyBorder="1" applyAlignment="1">
      <alignment horizontal="left" vertical="top" wrapText="1"/>
    </xf>
    <xf numFmtId="170" fontId="20" fillId="12" borderId="34" xfId="2" applyNumberFormat="1" applyFont="1" applyFill="1" applyBorder="1" applyAlignment="1">
      <alignment vertical="top"/>
    </xf>
    <xf numFmtId="170" fontId="20" fillId="12" borderId="34" xfId="2" applyNumberFormat="1" applyFont="1" applyFill="1" applyBorder="1" applyAlignment="1">
      <alignment horizontal="center" vertical="top" shrinkToFit="1"/>
    </xf>
    <xf numFmtId="0" fontId="20" fillId="12" borderId="34" xfId="7" applyFont="1" applyFill="1" applyBorder="1" applyAlignment="1">
      <alignment vertical="top" wrapText="1"/>
    </xf>
    <xf numFmtId="170" fontId="20" fillId="12" borderId="34" xfId="2" applyNumberFormat="1" applyFont="1" applyFill="1" applyBorder="1" applyAlignment="1">
      <alignment horizontal="left" vertical="top"/>
    </xf>
    <xf numFmtId="170" fontId="20" fillId="12" borderId="34" xfId="2" applyNumberFormat="1" applyFont="1" applyFill="1" applyBorder="1" applyAlignment="1">
      <alignment horizontal="left" vertical="top" wrapText="1"/>
    </xf>
    <xf numFmtId="0" fontId="20" fillId="16" borderId="24" xfId="10" quotePrefix="1" applyFont="1" applyFill="1" applyBorder="1" applyAlignment="1">
      <alignment horizontal="center" vertical="top" wrapText="1"/>
    </xf>
    <xf numFmtId="0" fontId="20" fillId="16" borderId="24" xfId="10" applyFont="1" applyFill="1" applyBorder="1" applyAlignment="1">
      <alignment horizontal="left" vertical="top" wrapText="1"/>
    </xf>
    <xf numFmtId="170" fontId="29" fillId="14" borderId="24" xfId="2" applyNumberFormat="1" applyFont="1" applyFill="1" applyBorder="1" applyAlignment="1">
      <alignment horizontal="centerContinuous" vertical="top"/>
    </xf>
    <xf numFmtId="170" fontId="29" fillId="14" borderId="24" xfId="8" applyNumberFormat="1" applyFont="1" applyFill="1" applyBorder="1" applyAlignment="1">
      <alignment horizontal="centerContinuous" vertical="top"/>
    </xf>
    <xf numFmtId="170" fontId="29" fillId="14" borderId="24" xfId="2" applyNumberFormat="1" applyFont="1" applyFill="1" applyBorder="1" applyAlignment="1">
      <alignment horizontal="centerContinuous" vertical="top" shrinkToFit="1"/>
    </xf>
    <xf numFmtId="170" fontId="20" fillId="16" borderId="24" xfId="2" applyNumberFormat="1" applyFont="1" applyFill="1" applyBorder="1" applyAlignment="1">
      <alignment horizontal="left" vertical="top" wrapText="1"/>
    </xf>
    <xf numFmtId="171" fontId="20" fillId="12" borderId="26" xfId="2" applyNumberFormat="1" applyFont="1" applyFill="1" applyBorder="1" applyAlignment="1">
      <alignment horizontal="center" vertical="top" shrinkToFit="1"/>
    </xf>
    <xf numFmtId="0" fontId="20" fillId="16" borderId="25" xfId="10" quotePrefix="1" applyFont="1" applyFill="1" applyBorder="1" applyAlignment="1">
      <alignment horizontal="center" vertical="top" wrapText="1"/>
    </xf>
    <xf numFmtId="0" fontId="20" fillId="16" borderId="25" xfId="10" applyFont="1" applyFill="1" applyBorder="1" applyAlignment="1">
      <alignment horizontal="left" vertical="top" wrapText="1"/>
    </xf>
    <xf numFmtId="170" fontId="20" fillId="16" borderId="25" xfId="2" applyNumberFormat="1" applyFont="1" applyFill="1" applyBorder="1" applyAlignment="1">
      <alignment horizontal="left" vertical="top" wrapText="1"/>
    </xf>
    <xf numFmtId="0" fontId="7" fillId="15" borderId="24" xfId="9" applyNumberFormat="1" applyFont="1" applyFill="1" applyBorder="1" applyAlignment="1">
      <alignment horizontal="center" vertical="top" wrapText="1"/>
    </xf>
    <xf numFmtId="0" fontId="7" fillId="15" borderId="24" xfId="9" applyNumberFormat="1" applyFont="1" applyFill="1" applyBorder="1" applyAlignment="1">
      <alignment horizontal="left" vertical="top" wrapText="1"/>
    </xf>
    <xf numFmtId="170" fontId="7" fillId="15" borderId="24" xfId="2" applyNumberFormat="1" applyFont="1" applyFill="1" applyBorder="1" applyAlignment="1">
      <alignment horizontal="left" vertical="top" wrapText="1"/>
    </xf>
    <xf numFmtId="170" fontId="20" fillId="12" borderId="26" xfId="2" applyNumberFormat="1" applyFont="1" applyFill="1" applyBorder="1" applyAlignment="1">
      <alignment horizontal="center" vertical="top"/>
    </xf>
    <xf numFmtId="170" fontId="20" fillId="12" borderId="34" xfId="2" applyNumberFormat="1" applyFont="1" applyFill="1" applyBorder="1" applyAlignment="1">
      <alignment horizontal="center" vertical="top"/>
    </xf>
    <xf numFmtId="165" fontId="20" fillId="12" borderId="26" xfId="2" applyNumberFormat="1" applyFont="1" applyFill="1" applyBorder="1" applyAlignment="1">
      <alignment vertical="top"/>
    </xf>
    <xf numFmtId="164" fontId="12" fillId="0" borderId="0" xfId="3" applyNumberFormat="1" applyFont="1" applyBorder="1" applyAlignment="1">
      <alignment vertical="top"/>
    </xf>
    <xf numFmtId="164" fontId="12" fillId="0" borderId="11" xfId="3" applyNumberFormat="1" applyFont="1" applyBorder="1" applyAlignment="1">
      <alignment vertical="top"/>
    </xf>
    <xf numFmtId="166" fontId="2" fillId="0" borderId="7" xfId="0" applyNumberFormat="1" applyFont="1" applyBorder="1" applyAlignment="1">
      <alignment vertical="top"/>
    </xf>
    <xf numFmtId="0" fontId="2" fillId="13" borderId="16" xfId="4" applyFont="1" applyFill="1" applyBorder="1" applyAlignment="1">
      <alignment vertical="top"/>
    </xf>
    <xf numFmtId="164" fontId="2" fillId="13" borderId="16" xfId="3" applyNumberFormat="1" applyFont="1" applyFill="1" applyBorder="1" applyAlignment="1">
      <alignment vertical="top"/>
    </xf>
    <xf numFmtId="164" fontId="2" fillId="13" borderId="8" xfId="3" applyNumberFormat="1" applyFont="1" applyFill="1" applyBorder="1" applyAlignment="1">
      <alignment vertical="top"/>
    </xf>
    <xf numFmtId="0" fontId="1" fillId="13" borderId="16" xfId="4" applyFont="1" applyFill="1" applyBorder="1" applyAlignment="1">
      <alignment vertical="top"/>
    </xf>
    <xf numFmtId="164" fontId="1" fillId="13" borderId="16" xfId="3" applyNumberFormat="1" applyFont="1" applyFill="1" applyBorder="1" applyAlignment="1">
      <alignment vertical="top"/>
    </xf>
    <xf numFmtId="164" fontId="1" fillId="13" borderId="8" xfId="3" applyNumberFormat="1" applyFont="1" applyFill="1" applyBorder="1" applyAlignment="1">
      <alignment vertical="top"/>
    </xf>
    <xf numFmtId="0" fontId="1" fillId="13" borderId="16" xfId="4" applyFont="1" applyFill="1" applyBorder="1" applyAlignment="1">
      <alignment vertical="top" wrapText="1"/>
    </xf>
    <xf numFmtId="0" fontId="2" fillId="13" borderId="16" xfId="4" applyFont="1" applyFill="1" applyBorder="1" applyAlignment="1">
      <alignment vertical="top" wrapText="1"/>
    </xf>
    <xf numFmtId="164" fontId="38" fillId="13" borderId="16" xfId="3" applyNumberFormat="1" applyFont="1" applyFill="1" applyBorder="1" applyAlignment="1">
      <alignment vertical="top"/>
    </xf>
    <xf numFmtId="164" fontId="12" fillId="13" borderId="16" xfId="3" applyNumberFormat="1" applyFont="1" applyFill="1" applyBorder="1" applyAlignment="1">
      <alignment vertical="top"/>
    </xf>
    <xf numFmtId="0" fontId="1" fillId="13" borderId="8" xfId="4" applyFont="1" applyFill="1" applyBorder="1" applyAlignment="1">
      <alignment vertical="top" wrapText="1"/>
    </xf>
    <xf numFmtId="0" fontId="26" fillId="0" borderId="0" xfId="3" applyFont="1" applyBorder="1" applyAlignment="1">
      <alignment vertical="top"/>
    </xf>
    <xf numFmtId="0" fontId="20" fillId="0" borderId="0" xfId="3" applyFont="1" applyBorder="1" applyAlignment="1">
      <alignment vertical="top"/>
    </xf>
    <xf numFmtId="166" fontId="39" fillId="0" borderId="6" xfId="0" applyNumberFormat="1" applyFont="1" applyBorder="1" applyAlignment="1">
      <alignment horizontal="center" vertical="top"/>
    </xf>
    <xf numFmtId="0" fontId="1" fillId="0" borderId="6" xfId="4" applyFont="1" applyFill="1" applyBorder="1" applyAlignment="1">
      <alignment vertical="top" wrapText="1"/>
    </xf>
    <xf numFmtId="166" fontId="1" fillId="0" borderId="7" xfId="0" applyNumberFormat="1" applyFont="1" applyBorder="1" applyAlignment="1">
      <alignment vertical="top"/>
    </xf>
    <xf numFmtId="166" fontId="38" fillId="3" borderId="8" xfId="0" applyNumberFormat="1" applyFont="1" applyFill="1" applyBorder="1" applyAlignment="1">
      <alignment vertical="top"/>
    </xf>
    <xf numFmtId="0" fontId="2" fillId="18" borderId="11" xfId="0" applyFont="1" applyFill="1" applyBorder="1" applyAlignment="1">
      <alignment vertical="top" wrapText="1"/>
    </xf>
    <xf numFmtId="0" fontId="1" fillId="18" borderId="6" xfId="0" applyFont="1" applyFill="1" applyBorder="1" applyAlignment="1">
      <alignment horizontal="center" vertical="top"/>
    </xf>
    <xf numFmtId="0" fontId="1" fillId="18" borderId="0" xfId="0" applyFont="1" applyFill="1" applyBorder="1" applyAlignment="1">
      <alignment horizontal="center" vertical="top"/>
    </xf>
    <xf numFmtId="166" fontId="2" fillId="18" borderId="6" xfId="0" applyNumberFormat="1" applyFont="1" applyFill="1" applyBorder="1" applyAlignment="1">
      <alignment horizontal="center" vertical="top"/>
    </xf>
    <xf numFmtId="165" fontId="1" fillId="18" borderId="6" xfId="0" applyNumberFormat="1" applyFont="1" applyFill="1" applyBorder="1" applyAlignment="1">
      <alignment horizontal="center" vertical="top"/>
    </xf>
    <xf numFmtId="0" fontId="1" fillId="18" borderId="7" xfId="0" applyFont="1" applyFill="1" applyBorder="1" applyAlignment="1">
      <alignment vertical="top"/>
    </xf>
    <xf numFmtId="0" fontId="20" fillId="12" borderId="24" xfId="10" quotePrefix="1" applyFont="1" applyFill="1" applyBorder="1" applyAlignment="1">
      <alignment horizontal="center" vertical="top" wrapText="1"/>
    </xf>
    <xf numFmtId="0" fontId="20" fillId="12" borderId="24" xfId="10" quotePrefix="1" applyFont="1" applyFill="1" applyBorder="1" applyAlignment="1">
      <alignment horizontal="left" vertical="top" wrapText="1"/>
    </xf>
    <xf numFmtId="170" fontId="20" fillId="12" borderId="24" xfId="2" applyNumberFormat="1" applyFont="1" applyFill="1" applyBorder="1" applyAlignment="1">
      <alignment horizontal="left" vertical="top" wrapText="1"/>
    </xf>
    <xf numFmtId="0" fontId="3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170" fontId="7" fillId="16" borderId="26" xfId="2" applyNumberFormat="1" applyFont="1" applyFill="1" applyBorder="1" applyAlignment="1">
      <alignment horizontal="left" vertical="top" wrapText="1"/>
    </xf>
    <xf numFmtId="0" fontId="20" fillId="12" borderId="26" xfId="7" applyFont="1" applyFill="1" applyBorder="1" applyAlignment="1">
      <alignment horizontal="center" vertical="top" wrapText="1"/>
    </xf>
    <xf numFmtId="170" fontId="7" fillId="12" borderId="26" xfId="2" applyNumberFormat="1" applyFont="1" applyFill="1" applyBorder="1" applyAlignment="1">
      <alignment horizontal="left" vertical="top" wrapText="1"/>
    </xf>
    <xf numFmtId="0" fontId="33" fillId="0" borderId="0" xfId="0" applyFont="1" applyAlignment="1">
      <alignment horizontal="center"/>
    </xf>
    <xf numFmtId="0" fontId="20" fillId="12" borderId="26" xfId="10" applyFont="1" applyFill="1" applyBorder="1" applyAlignment="1">
      <alignment horizontal="left" vertical="top" wrapText="1"/>
    </xf>
    <xf numFmtId="0" fontId="20" fillId="12" borderId="34" xfId="7" applyFont="1" applyFill="1" applyBorder="1" applyAlignment="1">
      <alignment horizontal="center" vertical="top" wrapText="1"/>
    </xf>
    <xf numFmtId="170" fontId="7" fillId="12" borderId="34" xfId="2" applyNumberFormat="1" applyFont="1" applyFill="1" applyBorder="1" applyAlignment="1">
      <alignment horizontal="left" vertical="top" wrapText="1"/>
    </xf>
    <xf numFmtId="170" fontId="7" fillId="16" borderId="25" xfId="2" applyNumberFormat="1" applyFont="1" applyFill="1" applyBorder="1" applyAlignment="1">
      <alignment horizontal="left" vertical="top" wrapText="1"/>
    </xf>
    <xf numFmtId="0" fontId="7" fillId="15" borderId="16" xfId="9" applyNumberFormat="1" applyFont="1" applyFill="1" applyBorder="1" applyAlignment="1">
      <alignment horizontal="center" vertical="top" wrapText="1"/>
    </xf>
    <xf numFmtId="0" fontId="7" fillId="15" borderId="16" xfId="9" applyNumberFormat="1" applyFont="1" applyFill="1" applyBorder="1" applyAlignment="1">
      <alignment horizontal="left" vertical="top" wrapText="1"/>
    </xf>
    <xf numFmtId="170" fontId="29" fillId="14" borderId="16" xfId="2" applyNumberFormat="1" applyFont="1" applyFill="1" applyBorder="1" applyAlignment="1">
      <alignment horizontal="centerContinuous" vertical="top"/>
    </xf>
    <xf numFmtId="170" fontId="29" fillId="14" borderId="16" xfId="8" applyNumberFormat="1" applyFont="1" applyFill="1" applyBorder="1" applyAlignment="1">
      <alignment horizontal="centerContinuous" vertical="top"/>
    </xf>
    <xf numFmtId="170" fontId="29" fillId="14" borderId="16" xfId="2" applyNumberFormat="1" applyFont="1" applyFill="1" applyBorder="1" applyAlignment="1">
      <alignment horizontal="centerContinuous" vertical="top" shrinkToFit="1"/>
    </xf>
    <xf numFmtId="170" fontId="7" fillId="15" borderId="16" xfId="2" applyNumberFormat="1" applyFont="1" applyFill="1" applyBorder="1" applyAlignment="1">
      <alignment horizontal="left" vertical="top" wrapText="1"/>
    </xf>
    <xf numFmtId="170" fontId="7" fillId="12" borderId="30" xfId="2" applyNumberFormat="1" applyFont="1" applyFill="1" applyBorder="1" applyAlignment="1">
      <alignment horizontal="left" vertical="top" wrapText="1"/>
    </xf>
    <xf numFmtId="170" fontId="7" fillId="15" borderId="25" xfId="2" applyNumberFormat="1" applyFont="1" applyFill="1" applyBorder="1" applyAlignment="1">
      <alignment horizontal="left" vertical="top" wrapText="1"/>
    </xf>
    <xf numFmtId="0" fontId="20" fillId="12" borderId="6" xfId="10" quotePrefix="1" applyFont="1" applyFill="1" applyBorder="1" applyAlignment="1">
      <alignment horizontal="center" vertical="top" wrapText="1"/>
    </xf>
    <xf numFmtId="0" fontId="20" fillId="12" borderId="6" xfId="10" quotePrefix="1" applyFont="1" applyFill="1" applyBorder="1" applyAlignment="1">
      <alignment horizontal="left" vertical="top" wrapText="1"/>
    </xf>
    <xf numFmtId="170" fontId="20" fillId="12" borderId="6" xfId="2" applyNumberFormat="1" applyFont="1" applyFill="1" applyBorder="1" applyAlignment="1">
      <alignment vertical="top"/>
    </xf>
    <xf numFmtId="170" fontId="20" fillId="12" borderId="6" xfId="2" applyNumberFormat="1" applyFont="1" applyFill="1" applyBorder="1" applyAlignment="1">
      <alignment horizontal="center" vertical="top"/>
    </xf>
    <xf numFmtId="170" fontId="20" fillId="12" borderId="6" xfId="2" applyNumberFormat="1" applyFont="1" applyFill="1" applyBorder="1" applyAlignment="1">
      <alignment horizontal="center" vertical="top" shrinkToFit="1"/>
    </xf>
    <xf numFmtId="0" fontId="20" fillId="12" borderId="6" xfId="7" applyFont="1" applyFill="1" applyBorder="1" applyAlignment="1">
      <alignment horizontal="center" vertical="top" wrapText="1"/>
    </xf>
    <xf numFmtId="170" fontId="20" fillId="12" borderId="6" xfId="2" applyNumberFormat="1" applyFont="1" applyFill="1" applyBorder="1" applyAlignment="1">
      <alignment horizontal="left" vertical="top"/>
    </xf>
    <xf numFmtId="170" fontId="20" fillId="12" borderId="6" xfId="2" applyNumberFormat="1" applyFont="1" applyFill="1" applyBorder="1" applyAlignment="1">
      <alignment horizontal="left" vertical="top" wrapText="1"/>
    </xf>
    <xf numFmtId="0" fontId="20" fillId="12" borderId="8" xfId="10" quotePrefix="1" applyFont="1" applyFill="1" applyBorder="1" applyAlignment="1">
      <alignment horizontal="center" vertical="top" wrapText="1"/>
    </xf>
    <xf numFmtId="0" fontId="20" fillId="12" borderId="8" xfId="10" quotePrefix="1" applyFont="1" applyFill="1" applyBorder="1" applyAlignment="1">
      <alignment horizontal="left" vertical="top" wrapText="1"/>
    </xf>
    <xf numFmtId="170" fontId="20" fillId="12" borderId="8" xfId="2" applyNumberFormat="1" applyFont="1" applyFill="1" applyBorder="1" applyAlignment="1">
      <alignment vertical="top"/>
    </xf>
    <xf numFmtId="170" fontId="20" fillId="12" borderId="8" xfId="2" applyNumberFormat="1" applyFont="1" applyFill="1" applyBorder="1" applyAlignment="1">
      <alignment horizontal="center" vertical="top"/>
    </xf>
    <xf numFmtId="170" fontId="20" fillId="12" borderId="8" xfId="2" applyNumberFormat="1" applyFont="1" applyFill="1" applyBorder="1" applyAlignment="1">
      <alignment horizontal="center" vertical="top" shrinkToFit="1"/>
    </xf>
    <xf numFmtId="0" fontId="20" fillId="12" borderId="8" xfId="7" applyFont="1" applyFill="1" applyBorder="1" applyAlignment="1">
      <alignment horizontal="center" vertical="top" wrapText="1"/>
    </xf>
    <xf numFmtId="170" fontId="20" fillId="12" borderId="8" xfId="2" applyNumberFormat="1" applyFont="1" applyFill="1" applyBorder="1" applyAlignment="1">
      <alignment horizontal="left" vertical="top"/>
    </xf>
    <xf numFmtId="170" fontId="20" fillId="12" borderId="8" xfId="2" applyNumberFormat="1" applyFont="1" applyFill="1" applyBorder="1" applyAlignment="1">
      <alignment horizontal="left" vertical="top" wrapText="1"/>
    </xf>
    <xf numFmtId="170" fontId="7" fillId="16" borderId="24" xfId="2" applyNumberFormat="1" applyFont="1" applyFill="1" applyBorder="1" applyAlignment="1">
      <alignment horizontal="left" vertical="top" wrapText="1"/>
    </xf>
    <xf numFmtId="0" fontId="20" fillId="12" borderId="17" xfId="10" quotePrefix="1" applyFont="1" applyFill="1" applyBorder="1" applyAlignment="1">
      <alignment horizontal="center" vertical="top" wrapText="1"/>
    </xf>
    <xf numFmtId="0" fontId="20" fillId="12" borderId="17" xfId="10" quotePrefix="1" applyFont="1" applyFill="1" applyBorder="1" applyAlignment="1">
      <alignment horizontal="left" vertical="top" wrapText="1"/>
    </xf>
    <xf numFmtId="170" fontId="20" fillId="12" borderId="17" xfId="2" applyNumberFormat="1" applyFont="1" applyFill="1" applyBorder="1" applyAlignment="1">
      <alignment vertical="top"/>
    </xf>
    <xf numFmtId="170" fontId="20" fillId="12" borderId="17" xfId="2" applyNumberFormat="1" applyFont="1" applyFill="1" applyBorder="1" applyAlignment="1">
      <alignment horizontal="center" vertical="top" shrinkToFit="1"/>
    </xf>
    <xf numFmtId="170" fontId="20" fillId="12" borderId="17" xfId="2" applyNumberFormat="1" applyFont="1" applyFill="1" applyBorder="1" applyAlignment="1">
      <alignment horizontal="left" vertical="top"/>
    </xf>
    <xf numFmtId="170" fontId="20" fillId="12" borderId="17" xfId="2" applyNumberFormat="1" applyFont="1" applyFill="1" applyBorder="1" applyAlignment="1">
      <alignment horizontal="left" vertical="top" wrapText="1"/>
    </xf>
    <xf numFmtId="0" fontId="20" fillId="12" borderId="0" xfId="10" quotePrefix="1" applyFont="1" applyFill="1" applyBorder="1" applyAlignment="1">
      <alignment horizontal="center" vertical="top" wrapText="1"/>
    </xf>
    <xf numFmtId="0" fontId="20" fillId="12" borderId="0" xfId="10" quotePrefix="1" applyFont="1" applyFill="1" applyBorder="1" applyAlignment="1">
      <alignment horizontal="left" vertical="top" wrapText="1"/>
    </xf>
    <xf numFmtId="170" fontId="20" fillId="12" borderId="0" xfId="2" applyNumberFormat="1" applyFont="1" applyFill="1" applyBorder="1" applyAlignment="1">
      <alignment vertical="top"/>
    </xf>
    <xf numFmtId="170" fontId="20" fillId="12" borderId="0" xfId="2" applyNumberFormat="1" applyFont="1" applyFill="1" applyBorder="1" applyAlignment="1">
      <alignment horizontal="center" vertical="top" shrinkToFit="1"/>
    </xf>
    <xf numFmtId="170" fontId="20" fillId="12" borderId="0" xfId="2" applyNumberFormat="1" applyFont="1" applyFill="1" applyBorder="1" applyAlignment="1">
      <alignment horizontal="left" vertical="top"/>
    </xf>
    <xf numFmtId="170" fontId="20" fillId="12" borderId="0" xfId="2" applyNumberFormat="1" applyFont="1" applyFill="1" applyBorder="1" applyAlignment="1">
      <alignment horizontal="left" vertical="top" wrapText="1"/>
    </xf>
    <xf numFmtId="0" fontId="20" fillId="12" borderId="17" xfId="7" applyFont="1" applyFill="1" applyBorder="1" applyAlignment="1">
      <alignment vertical="top" wrapText="1"/>
    </xf>
    <xf numFmtId="0" fontId="20" fillId="12" borderId="0" xfId="7" applyFont="1" applyFill="1" applyBorder="1" applyAlignment="1">
      <alignment vertical="top" wrapText="1"/>
    </xf>
    <xf numFmtId="0" fontId="20" fillId="16" borderId="34" xfId="10" quotePrefix="1" applyFont="1" applyFill="1" applyBorder="1" applyAlignment="1">
      <alignment horizontal="center" vertical="top" wrapText="1"/>
    </xf>
    <xf numFmtId="0" fontId="20" fillId="16" borderId="34" xfId="10" applyFont="1" applyFill="1" applyBorder="1" applyAlignment="1">
      <alignment horizontal="left" vertical="top" wrapText="1"/>
    </xf>
    <xf numFmtId="170" fontId="29" fillId="14" borderId="34" xfId="2" applyNumberFormat="1" applyFont="1" applyFill="1" applyBorder="1" applyAlignment="1">
      <alignment horizontal="centerContinuous" vertical="top"/>
    </xf>
    <xf numFmtId="170" fontId="29" fillId="14" borderId="34" xfId="8" applyNumberFormat="1" applyFont="1" applyFill="1" applyBorder="1" applyAlignment="1">
      <alignment horizontal="centerContinuous" vertical="top"/>
    </xf>
    <xf numFmtId="170" fontId="29" fillId="14" borderId="34" xfId="2" applyNumberFormat="1" applyFont="1" applyFill="1" applyBorder="1" applyAlignment="1">
      <alignment horizontal="centerContinuous" vertical="top" shrinkToFit="1"/>
    </xf>
    <xf numFmtId="170" fontId="20" fillId="16" borderId="34" xfId="2" applyNumberFormat="1" applyFont="1" applyFill="1" applyBorder="1" applyAlignment="1">
      <alignment horizontal="left" vertical="top" wrapText="1"/>
    </xf>
    <xf numFmtId="0" fontId="7" fillId="12" borderId="16" xfId="10" quotePrefix="1" applyFont="1" applyFill="1" applyBorder="1" applyAlignment="1">
      <alignment horizontal="center" vertical="top" wrapText="1"/>
    </xf>
    <xf numFmtId="0" fontId="7" fillId="12" borderId="16" xfId="10" quotePrefix="1" applyFont="1" applyFill="1" applyBorder="1" applyAlignment="1">
      <alignment horizontal="left" vertical="top" wrapText="1"/>
    </xf>
    <xf numFmtId="170" fontId="7" fillId="12" borderId="16" xfId="2" applyNumberFormat="1" applyFont="1" applyFill="1" applyBorder="1" applyAlignment="1">
      <alignment vertical="top"/>
    </xf>
    <xf numFmtId="170" fontId="7" fillId="12" borderId="16" xfId="2" applyNumberFormat="1" applyFont="1" applyFill="1" applyBorder="1" applyAlignment="1">
      <alignment horizontal="center" vertical="top" shrinkToFit="1"/>
    </xf>
    <xf numFmtId="0" fontId="7" fillId="12" borderId="16" xfId="7" applyFont="1" applyFill="1" applyBorder="1" applyAlignment="1">
      <alignment vertical="top" wrapText="1"/>
    </xf>
    <xf numFmtId="170" fontId="7" fillId="12" borderId="16" xfId="2" applyNumberFormat="1" applyFont="1" applyFill="1" applyBorder="1" applyAlignment="1">
      <alignment horizontal="left" vertical="top"/>
    </xf>
    <xf numFmtId="170" fontId="7" fillId="12" borderId="16" xfId="2" applyNumberFormat="1" applyFont="1" applyFill="1" applyBorder="1" applyAlignment="1">
      <alignment horizontal="left" vertical="top" wrapText="1"/>
    </xf>
    <xf numFmtId="170" fontId="31" fillId="0" borderId="0" xfId="0" applyNumberFormat="1" applyFont="1"/>
    <xf numFmtId="170" fontId="20" fillId="12" borderId="24" xfId="2" applyNumberFormat="1" applyFont="1" applyFill="1" applyBorder="1" applyAlignment="1">
      <alignment vertical="top"/>
    </xf>
    <xf numFmtId="170" fontId="20" fillId="12" borderId="24" xfId="2" applyNumberFormat="1" applyFont="1" applyFill="1" applyBorder="1" applyAlignment="1">
      <alignment horizontal="center" vertical="top" shrinkToFit="1"/>
    </xf>
    <xf numFmtId="0" fontId="20" fillId="12" borderId="24" xfId="7" applyFont="1" applyFill="1" applyBorder="1" applyAlignment="1">
      <alignment vertical="top" wrapText="1"/>
    </xf>
    <xf numFmtId="170" fontId="20" fillId="12" borderId="24" xfId="2" applyNumberFormat="1" applyFont="1" applyFill="1" applyBorder="1" applyAlignment="1">
      <alignment horizontal="left" vertical="top"/>
    </xf>
    <xf numFmtId="170" fontId="29" fillId="0" borderId="16" xfId="0" applyNumberFormat="1" applyFont="1" applyBorder="1"/>
    <xf numFmtId="170" fontId="20" fillId="12" borderId="24" xfId="2" applyNumberFormat="1" applyFont="1" applyFill="1" applyBorder="1" applyAlignment="1">
      <alignment horizontal="center" vertical="top"/>
    </xf>
    <xf numFmtId="0" fontId="20" fillId="12" borderId="24" xfId="7" applyFont="1" applyFill="1" applyBorder="1" applyAlignment="1">
      <alignment horizontal="center" vertical="top" wrapText="1"/>
    </xf>
    <xf numFmtId="0" fontId="20" fillId="12" borderId="2" xfId="10" quotePrefix="1" applyFont="1" applyFill="1" applyBorder="1" applyAlignment="1">
      <alignment horizontal="center" vertical="top" wrapText="1"/>
    </xf>
    <xf numFmtId="0" fontId="7" fillId="12" borderId="2" xfId="10" quotePrefix="1" applyFont="1" applyFill="1" applyBorder="1" applyAlignment="1">
      <alignment horizontal="left" vertical="top" wrapText="1"/>
    </xf>
    <xf numFmtId="170" fontId="7" fillId="12" borderId="2" xfId="2" applyNumberFormat="1" applyFont="1" applyFill="1" applyBorder="1" applyAlignment="1">
      <alignment vertical="top"/>
    </xf>
    <xf numFmtId="170" fontId="7" fillId="12" borderId="2" xfId="2" applyNumberFormat="1" applyFont="1" applyFill="1" applyBorder="1" applyAlignment="1">
      <alignment horizontal="center" vertical="top" shrinkToFit="1"/>
    </xf>
    <xf numFmtId="0" fontId="7" fillId="12" borderId="2" xfId="7" applyFont="1" applyFill="1" applyBorder="1" applyAlignment="1">
      <alignment vertical="top" wrapText="1"/>
    </xf>
    <xf numFmtId="170" fontId="7" fillId="12" borderId="2" xfId="2" applyNumberFormat="1" applyFont="1" applyFill="1" applyBorder="1" applyAlignment="1">
      <alignment horizontal="left" vertical="top"/>
    </xf>
    <xf numFmtId="170" fontId="7" fillId="12" borderId="2" xfId="2" applyNumberFormat="1" applyFont="1" applyFill="1" applyBorder="1" applyAlignment="1">
      <alignment horizontal="left" vertical="top" wrapText="1"/>
    </xf>
    <xf numFmtId="170" fontId="29" fillId="14" borderId="31" xfId="2" applyNumberFormat="1" applyFont="1" applyFill="1" applyBorder="1" applyAlignment="1">
      <alignment horizontal="centerContinuous" vertical="top"/>
    </xf>
    <xf numFmtId="170" fontId="29" fillId="14" borderId="32" xfId="8" applyNumberFormat="1" applyFont="1" applyFill="1" applyBorder="1" applyAlignment="1">
      <alignment horizontal="centerContinuous" vertical="top"/>
    </xf>
    <xf numFmtId="170" fontId="29" fillId="14" borderId="32" xfId="2" applyNumberFormat="1" applyFont="1" applyFill="1" applyBorder="1" applyAlignment="1">
      <alignment horizontal="centerContinuous" vertical="top" shrinkToFit="1"/>
    </xf>
    <xf numFmtId="170" fontId="29" fillId="14" borderId="32" xfId="2" applyNumberFormat="1" applyFont="1" applyFill="1" applyBorder="1" applyAlignment="1">
      <alignment horizontal="centerContinuous" vertical="top"/>
    </xf>
    <xf numFmtId="170" fontId="29" fillId="14" borderId="33" xfId="8" applyNumberFormat="1" applyFont="1" applyFill="1" applyBorder="1" applyAlignment="1">
      <alignment horizontal="centerContinuous" vertical="top"/>
    </xf>
    <xf numFmtId="170" fontId="20" fillId="12" borderId="38" xfId="2" applyNumberFormat="1" applyFont="1" applyFill="1" applyBorder="1" applyAlignment="1">
      <alignment vertical="top"/>
    </xf>
    <xf numFmtId="170" fontId="20" fillId="12" borderId="38" xfId="2" applyNumberFormat="1" applyFont="1" applyFill="1" applyBorder="1" applyAlignment="1">
      <alignment horizontal="center" vertical="top" shrinkToFit="1"/>
    </xf>
    <xf numFmtId="0" fontId="20" fillId="12" borderId="38" xfId="7" applyFont="1" applyFill="1" applyBorder="1" applyAlignment="1">
      <alignment vertical="top" wrapText="1"/>
    </xf>
    <xf numFmtId="170" fontId="20" fillId="12" borderId="38" xfId="2" applyNumberFormat="1" applyFont="1" applyFill="1" applyBorder="1" applyAlignment="1">
      <alignment horizontal="left" vertical="top"/>
    </xf>
    <xf numFmtId="0" fontId="31" fillId="0" borderId="0" xfId="0" applyFont="1" applyBorder="1"/>
    <xf numFmtId="0" fontId="2" fillId="15" borderId="26" xfId="9" applyNumberFormat="1" applyFont="1" applyFill="1" applyBorder="1" applyAlignment="1">
      <alignment horizontal="center" vertical="top" wrapText="1"/>
    </xf>
    <xf numFmtId="0" fontId="2" fillId="15" borderId="26" xfId="9" applyNumberFormat="1" applyFont="1" applyFill="1" applyBorder="1" applyAlignment="1">
      <alignment horizontal="left" vertical="top" wrapText="1"/>
    </xf>
    <xf numFmtId="170" fontId="39" fillId="14" borderId="26" xfId="2" applyNumberFormat="1" applyFont="1" applyFill="1" applyBorder="1" applyAlignment="1">
      <alignment horizontal="centerContinuous" vertical="top"/>
    </xf>
    <xf numFmtId="170" fontId="39" fillId="14" borderId="26" xfId="8" applyNumberFormat="1" applyFont="1" applyFill="1" applyBorder="1" applyAlignment="1">
      <alignment horizontal="centerContinuous" vertical="top"/>
    </xf>
    <xf numFmtId="170" fontId="39" fillId="14" borderId="26" xfId="2" applyNumberFormat="1" applyFont="1" applyFill="1" applyBorder="1" applyAlignment="1">
      <alignment horizontal="centerContinuous" vertical="top" shrinkToFit="1"/>
    </xf>
    <xf numFmtId="170" fontId="2" fillId="15" borderId="26" xfId="2" applyNumberFormat="1" applyFont="1" applyFill="1" applyBorder="1" applyAlignment="1">
      <alignment horizontal="left" vertical="top" wrapText="1"/>
    </xf>
    <xf numFmtId="0" fontId="40" fillId="0" borderId="0" xfId="0" applyFont="1"/>
    <xf numFmtId="0" fontId="1" fillId="16" borderId="26" xfId="10" quotePrefix="1" applyFont="1" applyFill="1" applyBorder="1" applyAlignment="1">
      <alignment horizontal="center" vertical="top" wrapText="1"/>
    </xf>
    <xf numFmtId="0" fontId="1" fillId="16" borderId="26" xfId="10" applyFont="1" applyFill="1" applyBorder="1" applyAlignment="1">
      <alignment horizontal="left" vertical="top" wrapText="1"/>
    </xf>
    <xf numFmtId="170" fontId="1" fillId="16" borderId="26" xfId="2" applyNumberFormat="1" applyFont="1" applyFill="1" applyBorder="1" applyAlignment="1">
      <alignment horizontal="left" vertical="top" wrapText="1"/>
    </xf>
    <xf numFmtId="0" fontId="1" fillId="12" borderId="26" xfId="10" quotePrefix="1" applyFont="1" applyFill="1" applyBorder="1" applyAlignment="1">
      <alignment horizontal="center" vertical="top" wrapText="1"/>
    </xf>
    <xf numFmtId="0" fontId="1" fillId="12" borderId="26" xfId="10" quotePrefix="1" applyFont="1" applyFill="1" applyBorder="1" applyAlignment="1">
      <alignment horizontal="left" vertical="top" wrapText="1"/>
    </xf>
    <xf numFmtId="170" fontId="1" fillId="12" borderId="26" xfId="2" applyNumberFormat="1" applyFont="1" applyFill="1" applyBorder="1" applyAlignment="1">
      <alignment vertical="top"/>
    </xf>
    <xf numFmtId="170" fontId="1" fillId="12" borderId="26" xfId="2" applyNumberFormat="1" applyFont="1" applyFill="1" applyBorder="1" applyAlignment="1">
      <alignment horizontal="center" vertical="top" shrinkToFit="1"/>
    </xf>
    <xf numFmtId="0" fontId="1" fillId="12" borderId="26" xfId="7" applyFont="1" applyFill="1" applyBorder="1" applyAlignment="1">
      <alignment vertical="top" wrapText="1"/>
    </xf>
    <xf numFmtId="170" fontId="1" fillId="12" borderId="26" xfId="2" applyNumberFormat="1" applyFont="1" applyFill="1" applyBorder="1" applyAlignment="1">
      <alignment horizontal="left" vertical="top"/>
    </xf>
    <xf numFmtId="170" fontId="1" fillId="12" borderId="26" xfId="2" applyNumberFormat="1" applyFont="1" applyFill="1" applyBorder="1" applyAlignment="1">
      <alignment horizontal="left" vertical="top" wrapText="1"/>
    </xf>
    <xf numFmtId="165" fontId="1" fillId="12" borderId="26" xfId="2" applyNumberFormat="1" applyFont="1" applyFill="1" applyBorder="1" applyAlignment="1">
      <alignment vertical="top"/>
    </xf>
    <xf numFmtId="171" fontId="1" fillId="12" borderId="26" xfId="2" applyNumberFormat="1" applyFont="1" applyFill="1" applyBorder="1" applyAlignment="1">
      <alignment horizontal="center" vertical="top" shrinkToFit="1"/>
    </xf>
    <xf numFmtId="0" fontId="1" fillId="16" borderId="24" xfId="10" quotePrefix="1" applyFont="1" applyFill="1" applyBorder="1" applyAlignment="1">
      <alignment horizontal="center" vertical="top" wrapText="1"/>
    </xf>
    <xf numFmtId="0" fontId="1" fillId="16" borderId="24" xfId="10" applyFont="1" applyFill="1" applyBorder="1" applyAlignment="1">
      <alignment horizontal="left" vertical="top" wrapText="1"/>
    </xf>
    <xf numFmtId="170" fontId="39" fillId="14" borderId="24" xfId="2" applyNumberFormat="1" applyFont="1" applyFill="1" applyBorder="1" applyAlignment="1">
      <alignment horizontal="centerContinuous" vertical="top"/>
    </xf>
    <xf numFmtId="170" fontId="39" fillId="14" borderId="24" xfId="8" applyNumberFormat="1" applyFont="1" applyFill="1" applyBorder="1" applyAlignment="1">
      <alignment horizontal="centerContinuous" vertical="top"/>
    </xf>
    <xf numFmtId="170" fontId="39" fillId="14" borderId="24" xfId="2" applyNumberFormat="1" applyFont="1" applyFill="1" applyBorder="1" applyAlignment="1">
      <alignment horizontal="centerContinuous" vertical="top" shrinkToFit="1"/>
    </xf>
    <xf numFmtId="170" fontId="1" fillId="16" borderId="24" xfId="2" applyNumberFormat="1" applyFont="1" applyFill="1" applyBorder="1" applyAlignment="1">
      <alignment horizontal="left" vertical="top" wrapText="1"/>
    </xf>
    <xf numFmtId="0" fontId="1" fillId="12" borderId="30" xfId="10" quotePrefix="1" applyFont="1" applyFill="1" applyBorder="1" applyAlignment="1">
      <alignment horizontal="center" vertical="top" wrapText="1"/>
    </xf>
    <xf numFmtId="0" fontId="1" fillId="12" borderId="30" xfId="10" quotePrefix="1" applyFont="1" applyFill="1" applyBorder="1" applyAlignment="1">
      <alignment horizontal="left" vertical="top" wrapText="1"/>
    </xf>
    <xf numFmtId="170" fontId="1" fillId="12" borderId="30" xfId="2" applyNumberFormat="1" applyFont="1" applyFill="1" applyBorder="1" applyAlignment="1">
      <alignment vertical="top"/>
    </xf>
    <xf numFmtId="170" fontId="1" fillId="12" borderId="30" xfId="2" applyNumberFormat="1" applyFont="1" applyFill="1" applyBorder="1" applyAlignment="1">
      <alignment horizontal="center" vertical="top" shrinkToFit="1"/>
    </xf>
    <xf numFmtId="165" fontId="1" fillId="12" borderId="30" xfId="2" applyNumberFormat="1" applyFont="1" applyFill="1" applyBorder="1" applyAlignment="1">
      <alignment vertical="top"/>
    </xf>
    <xf numFmtId="0" fontId="1" fillId="12" borderId="30" xfId="7" applyFont="1" applyFill="1" applyBorder="1" applyAlignment="1">
      <alignment vertical="top" wrapText="1"/>
    </xf>
    <xf numFmtId="170" fontId="1" fillId="12" borderId="30" xfId="2" applyNumberFormat="1" applyFont="1" applyFill="1" applyBorder="1" applyAlignment="1">
      <alignment horizontal="left" vertical="top"/>
    </xf>
    <xf numFmtId="170" fontId="1" fillId="12" borderId="30" xfId="2" applyNumberFormat="1" applyFont="1" applyFill="1" applyBorder="1" applyAlignment="1">
      <alignment horizontal="left" vertical="top" wrapText="1"/>
    </xf>
    <xf numFmtId="0" fontId="34" fillId="13" borderId="30" xfId="7" applyFont="1" applyFill="1" applyBorder="1" applyAlignment="1">
      <alignment horizontal="center" vertical="top" wrapText="1"/>
    </xf>
    <xf numFmtId="0" fontId="34" fillId="13" borderId="30" xfId="7" applyFont="1" applyFill="1" applyBorder="1" applyAlignment="1">
      <alignment horizontal="left" vertical="top" wrapText="1"/>
    </xf>
    <xf numFmtId="170" fontId="29" fillId="14" borderId="35" xfId="2" applyNumberFormat="1" applyFont="1" applyFill="1" applyBorder="1" applyAlignment="1">
      <alignment horizontal="centerContinuous" vertical="top"/>
    </xf>
    <xf numFmtId="170" fontId="29" fillId="14" borderId="36" xfId="8" applyNumberFormat="1" applyFont="1" applyFill="1" applyBorder="1" applyAlignment="1">
      <alignment horizontal="centerContinuous" vertical="top"/>
    </xf>
    <xf numFmtId="170" fontId="29" fillId="14" borderId="36" xfId="2" applyNumberFormat="1" applyFont="1" applyFill="1" applyBorder="1" applyAlignment="1">
      <alignment horizontal="centerContinuous" vertical="top" shrinkToFit="1"/>
    </xf>
    <xf numFmtId="170" fontId="29" fillId="14" borderId="36" xfId="2" applyNumberFormat="1" applyFont="1" applyFill="1" applyBorder="1" applyAlignment="1">
      <alignment horizontal="centerContinuous" vertical="top"/>
    </xf>
    <xf numFmtId="170" fontId="29" fillId="14" borderId="37" xfId="8" applyNumberFormat="1" applyFont="1" applyFill="1" applyBorder="1" applyAlignment="1">
      <alignment horizontal="centerContinuous" vertical="top"/>
    </xf>
    <xf numFmtId="170" fontId="29" fillId="13" borderId="30" xfId="2" applyNumberFormat="1" applyFont="1" applyFill="1" applyBorder="1" applyAlignment="1">
      <alignment horizontal="center" vertical="top"/>
    </xf>
    <xf numFmtId="165" fontId="1" fillId="0" borderId="39" xfId="0" applyNumberFormat="1" applyFont="1" applyBorder="1" applyAlignment="1">
      <alignment horizontal="center" vertical="top"/>
    </xf>
    <xf numFmtId="0" fontId="2" fillId="9" borderId="21" xfId="0" applyFont="1" applyFill="1" applyBorder="1" applyAlignment="1">
      <alignment vertical="top" wrapText="1"/>
    </xf>
    <xf numFmtId="0" fontId="1" fillId="9" borderId="20" xfId="0" applyFont="1" applyFill="1" applyBorder="1" applyAlignment="1">
      <alignment horizontal="center" vertical="top"/>
    </xf>
    <xf numFmtId="0" fontId="1" fillId="9" borderId="22" xfId="0" applyFont="1" applyFill="1" applyBorder="1" applyAlignment="1">
      <alignment horizontal="center" vertical="top"/>
    </xf>
    <xf numFmtId="166" fontId="2" fillId="9" borderId="20" xfId="0" applyNumberFormat="1" applyFont="1" applyFill="1" applyBorder="1" applyAlignment="1">
      <alignment horizontal="center" vertical="top"/>
    </xf>
    <xf numFmtId="0" fontId="2" fillId="9" borderId="20" xfId="0" applyFont="1" applyFill="1" applyBorder="1" applyAlignment="1">
      <alignment horizontal="center" vertical="top"/>
    </xf>
    <xf numFmtId="165" fontId="1" fillId="9" borderId="20" xfId="0" applyNumberFormat="1" applyFont="1" applyFill="1" applyBorder="1" applyAlignment="1">
      <alignment horizontal="center" vertical="top"/>
    </xf>
    <xf numFmtId="0" fontId="1" fillId="9" borderId="23" xfId="0" applyFont="1" applyFill="1" applyBorder="1" applyAlignment="1">
      <alignment vertical="top"/>
    </xf>
    <xf numFmtId="0" fontId="2" fillId="9" borderId="5" xfId="0" applyFont="1" applyFill="1" applyBorder="1" applyAlignment="1">
      <alignment vertical="top" wrapText="1"/>
    </xf>
    <xf numFmtId="0" fontId="1" fillId="9" borderId="16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/>
    </xf>
    <xf numFmtId="166" fontId="2" fillId="9" borderId="16" xfId="0" applyNumberFormat="1" applyFont="1" applyFill="1" applyBorder="1" applyAlignment="1">
      <alignment horizontal="center" vertical="top"/>
    </xf>
    <xf numFmtId="0" fontId="1" fillId="9" borderId="4" xfId="0" applyFont="1" applyFill="1" applyBorder="1" applyAlignment="1">
      <alignment vertical="top"/>
    </xf>
    <xf numFmtId="165" fontId="1" fillId="9" borderId="16" xfId="0" applyNumberFormat="1" applyFont="1" applyFill="1" applyBorder="1" applyAlignment="1">
      <alignment horizontal="center" vertical="top"/>
    </xf>
    <xf numFmtId="165" fontId="1" fillId="5" borderId="16" xfId="0" applyNumberFormat="1" applyFont="1" applyFill="1" applyBorder="1" applyAlignment="1">
      <alignment horizontal="center" vertical="top"/>
    </xf>
    <xf numFmtId="165" fontId="1" fillId="6" borderId="8" xfId="0" applyNumberFormat="1" applyFont="1" applyFill="1" applyBorder="1" applyAlignment="1">
      <alignment horizontal="center" vertical="top"/>
    </xf>
    <xf numFmtId="165" fontId="1" fillId="7" borderId="8" xfId="0" applyNumberFormat="1" applyFont="1" applyFill="1" applyBorder="1" applyAlignment="1">
      <alignment horizontal="center" vertical="top"/>
    </xf>
    <xf numFmtId="0" fontId="2" fillId="19" borderId="14" xfId="0" applyFont="1" applyFill="1" applyBorder="1" applyAlignment="1">
      <alignment vertical="top" wrapText="1"/>
    </xf>
    <xf numFmtId="0" fontId="1" fillId="19" borderId="8" xfId="0" applyFont="1" applyFill="1" applyBorder="1" applyAlignment="1">
      <alignment horizontal="center" vertical="top"/>
    </xf>
    <xf numFmtId="0" fontId="1" fillId="19" borderId="1" xfId="0" applyFont="1" applyFill="1" applyBorder="1" applyAlignment="1">
      <alignment horizontal="center" vertical="top"/>
    </xf>
    <xf numFmtId="166" fontId="2" fillId="19" borderId="8" xfId="0" applyNumberFormat="1" applyFont="1" applyFill="1" applyBorder="1" applyAlignment="1">
      <alignment horizontal="center" vertical="top"/>
    </xf>
    <xf numFmtId="0" fontId="1" fillId="19" borderId="15" xfId="0" applyFont="1" applyFill="1" applyBorder="1" applyAlignment="1">
      <alignment vertical="top"/>
    </xf>
    <xf numFmtId="165" fontId="1" fillId="19" borderId="8" xfId="0" applyNumberFormat="1" applyFont="1" applyFill="1" applyBorder="1" applyAlignment="1">
      <alignment horizontal="center" vertical="top"/>
    </xf>
    <xf numFmtId="0" fontId="2" fillId="13" borderId="14" xfId="0" applyFont="1" applyFill="1" applyBorder="1" applyAlignment="1">
      <alignment vertical="top" wrapText="1"/>
    </xf>
    <xf numFmtId="0" fontId="2" fillId="13" borderId="8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horizontal="center" vertical="top"/>
    </xf>
    <xf numFmtId="166" fontId="2" fillId="13" borderId="8" xfId="0" applyNumberFormat="1" applyFont="1" applyFill="1" applyBorder="1" applyAlignment="1">
      <alignment horizontal="center" vertical="top"/>
    </xf>
    <xf numFmtId="0" fontId="2" fillId="13" borderId="15" xfId="0" applyFont="1" applyFill="1" applyBorder="1" applyAlignment="1">
      <alignment vertical="top"/>
    </xf>
    <xf numFmtId="165" fontId="1" fillId="4" borderId="8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166" fontId="2" fillId="0" borderId="8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9" borderId="16" xfId="3" applyFont="1" applyFill="1" applyBorder="1" applyAlignment="1">
      <alignment horizontal="left" vertical="top" wrapText="1"/>
    </xf>
    <xf numFmtId="164" fontId="2" fillId="9" borderId="16" xfId="3" applyNumberFormat="1" applyFont="1" applyFill="1" applyBorder="1" applyAlignment="1">
      <alignment horizontal="center" vertical="top" wrapText="1"/>
    </xf>
    <xf numFmtId="169" fontId="1" fillId="0" borderId="0" xfId="3" applyNumberFormat="1" applyFont="1" applyAlignment="1">
      <alignment vertical="top" wrapText="1"/>
    </xf>
    <xf numFmtId="0" fontId="1" fillId="0" borderId="0" xfId="3" applyFont="1" applyAlignment="1">
      <alignment vertical="top" wrapText="1"/>
    </xf>
    <xf numFmtId="0" fontId="19" fillId="0" borderId="0" xfId="3" applyFont="1" applyAlignment="1">
      <alignment horizontal="center" vertical="top"/>
    </xf>
    <xf numFmtId="0" fontId="20" fillId="0" borderId="8" xfId="3" applyFont="1" applyBorder="1" applyAlignment="1">
      <alignment horizontal="center" vertical="top"/>
    </xf>
    <xf numFmtId="0" fontId="2" fillId="9" borderId="20" xfId="3" applyFont="1" applyFill="1" applyBorder="1" applyAlignment="1">
      <alignment horizontal="center" vertical="top"/>
    </xf>
    <xf numFmtId="0" fontId="2" fillId="9" borderId="16" xfId="3" applyFont="1" applyFill="1" applyBorder="1" applyAlignment="1">
      <alignment horizontal="center" vertical="top" wrapText="1"/>
    </xf>
    <xf numFmtId="0" fontId="1" fillId="0" borderId="8" xfId="4" applyFont="1" applyFill="1" applyBorder="1" applyAlignment="1">
      <alignment horizontal="center" vertical="top" wrapText="1"/>
    </xf>
    <xf numFmtId="0" fontId="1" fillId="0" borderId="16" xfId="4" applyFont="1" applyFill="1" applyBorder="1" applyAlignment="1">
      <alignment horizontal="center" vertical="top" wrapText="1"/>
    </xf>
    <xf numFmtId="0" fontId="1" fillId="0" borderId="16" xfId="4" applyFont="1" applyFill="1" applyBorder="1" applyAlignment="1">
      <alignment horizontal="center" vertical="top"/>
    </xf>
    <xf numFmtId="0" fontId="2" fillId="10" borderId="16" xfId="3" applyFont="1" applyFill="1" applyBorder="1" applyAlignment="1">
      <alignment horizontal="center" vertical="top"/>
    </xf>
    <xf numFmtId="0" fontId="23" fillId="0" borderId="0" xfId="3" applyFont="1" applyAlignment="1">
      <alignment horizontal="center" vertical="top"/>
    </xf>
    <xf numFmtId="0" fontId="23" fillId="0" borderId="0" xfId="3" applyFont="1" applyBorder="1" applyAlignment="1">
      <alignment horizontal="center" vertical="top"/>
    </xf>
    <xf numFmtId="0" fontId="20" fillId="0" borderId="0" xfId="3" applyFont="1" applyBorder="1" applyAlignment="1">
      <alignment horizontal="center" vertical="top"/>
    </xf>
    <xf numFmtId="0" fontId="7" fillId="11" borderId="0" xfId="5" applyFont="1" applyFill="1" applyBorder="1" applyAlignment="1">
      <alignment horizontal="center" vertical="top"/>
    </xf>
    <xf numFmtId="0" fontId="20" fillId="0" borderId="0" xfId="6" applyFont="1" applyFill="1" applyBorder="1" applyAlignment="1">
      <alignment horizontal="center" vertical="top"/>
    </xf>
    <xf numFmtId="0" fontId="20" fillId="0" borderId="0" xfId="5" applyFont="1" applyFill="1" applyBorder="1" applyAlignment="1">
      <alignment horizontal="center" vertical="top"/>
    </xf>
    <xf numFmtId="0" fontId="20" fillId="0" borderId="0" xfId="3" applyFont="1" applyAlignment="1">
      <alignment horizontal="center" vertical="top"/>
    </xf>
    <xf numFmtId="49" fontId="20" fillId="0" borderId="11" xfId="11" applyNumberFormat="1" applyFont="1" applyFill="1" applyBorder="1" applyAlignment="1">
      <alignment horizontal="center"/>
    </xf>
    <xf numFmtId="0" fontId="20" fillId="0" borderId="40" xfId="11" applyFont="1" applyFill="1" applyBorder="1"/>
    <xf numFmtId="170" fontId="20" fillId="0" borderId="34" xfId="2" applyNumberFormat="1" applyFont="1" applyFill="1" applyBorder="1"/>
    <xf numFmtId="170" fontId="26" fillId="0" borderId="6" xfId="2" applyNumberFormat="1" applyFont="1" applyFill="1" applyBorder="1"/>
    <xf numFmtId="170" fontId="7" fillId="0" borderId="34" xfId="2" applyNumberFormat="1" applyFont="1" applyFill="1" applyBorder="1"/>
    <xf numFmtId="170" fontId="20" fillId="0" borderId="6" xfId="11" applyNumberFormat="1" applyFont="1" applyFill="1" applyBorder="1"/>
    <xf numFmtId="0" fontId="7" fillId="0" borderId="33" xfId="11" applyFont="1" applyFill="1" applyBorder="1"/>
    <xf numFmtId="0" fontId="20" fillId="0" borderId="17" xfId="11" applyFont="1" applyFill="1" applyBorder="1"/>
    <xf numFmtId="170" fontId="20" fillId="0" borderId="17" xfId="2" applyNumberFormat="1" applyFont="1" applyFill="1" applyBorder="1"/>
    <xf numFmtId="170" fontId="26" fillId="0" borderId="17" xfId="2" applyNumberFormat="1" applyFont="1" applyFill="1" applyBorder="1"/>
    <xf numFmtId="170" fontId="7" fillId="0" borderId="17" xfId="2" applyNumberFormat="1" applyFont="1" applyFill="1" applyBorder="1"/>
    <xf numFmtId="170" fontId="20" fillId="0" borderId="17" xfId="11" applyNumberFormat="1" applyFont="1" applyFill="1" applyBorder="1"/>
    <xf numFmtId="170" fontId="20" fillId="0" borderId="0" xfId="2" applyNumberFormat="1" applyFont="1" applyFill="1" applyBorder="1"/>
    <xf numFmtId="170" fontId="26" fillId="0" borderId="0" xfId="2" applyNumberFormat="1" applyFont="1" applyFill="1" applyBorder="1"/>
    <xf numFmtId="170" fontId="7" fillId="0" borderId="0" xfId="2" applyNumberFormat="1" applyFont="1" applyFill="1" applyBorder="1"/>
    <xf numFmtId="0" fontId="20" fillId="0" borderId="7" xfId="11" applyFont="1" applyFill="1" applyBorder="1" applyAlignment="1">
      <alignment horizontal="left"/>
    </xf>
    <xf numFmtId="170" fontId="29" fillId="0" borderId="6" xfId="11" applyNumberFormat="1" applyFont="1" applyFill="1" applyBorder="1"/>
    <xf numFmtId="170" fontId="7" fillId="0" borderId="6" xfId="11" applyNumberFormat="1" applyFont="1" applyFill="1" applyBorder="1"/>
    <xf numFmtId="0" fontId="1" fillId="0" borderId="11" xfId="0" quotePrefix="1" applyFont="1" applyBorder="1" applyAlignment="1">
      <alignment horizontal="left" vertical="top" wrapText="1"/>
    </xf>
    <xf numFmtId="0" fontId="1" fillId="0" borderId="11" xfId="0" quotePrefix="1" applyFont="1" applyBorder="1" applyAlignment="1">
      <alignment vertical="top" wrapText="1"/>
    </xf>
    <xf numFmtId="165" fontId="1" fillId="13" borderId="8" xfId="0" applyNumberFormat="1" applyFont="1" applyFill="1" applyBorder="1" applyAlignment="1">
      <alignment horizontal="center" vertical="top"/>
    </xf>
    <xf numFmtId="0" fontId="2" fillId="0" borderId="5" xfId="3" applyFont="1" applyBorder="1" applyAlignment="1">
      <alignment horizontal="center" vertical="top"/>
    </xf>
    <xf numFmtId="0" fontId="2" fillId="0" borderId="3" xfId="3" applyFont="1" applyBorder="1" applyAlignment="1">
      <alignment horizontal="center" vertical="top"/>
    </xf>
    <xf numFmtId="0" fontId="2" fillId="0" borderId="4" xfId="3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5" xfId="11" applyNumberFormat="1" applyFont="1" applyBorder="1" applyAlignment="1">
      <alignment horizontal="center" vertical="center"/>
    </xf>
    <xf numFmtId="0" fontId="7" fillId="0" borderId="3" xfId="11" applyNumberFormat="1" applyFont="1" applyBorder="1" applyAlignment="1">
      <alignment horizontal="center" vertical="center"/>
    </xf>
    <xf numFmtId="0" fontId="7" fillId="0" borderId="4" xfId="11" applyNumberFormat="1" applyFont="1" applyBorder="1" applyAlignment="1">
      <alignment horizontal="center" vertical="center"/>
    </xf>
    <xf numFmtId="0" fontId="7" fillId="0" borderId="12" xfId="11" applyNumberFormat="1" applyFont="1" applyBorder="1" applyAlignment="1">
      <alignment horizontal="center" vertical="center"/>
    </xf>
    <xf numFmtId="0" fontId="7" fillId="0" borderId="17" xfId="11" applyNumberFormat="1" applyFont="1" applyBorder="1" applyAlignment="1">
      <alignment horizontal="center" vertical="center"/>
    </xf>
    <xf numFmtId="0" fontId="7" fillId="0" borderId="13" xfId="11" applyNumberFormat="1" applyFont="1" applyBorder="1" applyAlignment="1">
      <alignment horizontal="center" vertical="center"/>
    </xf>
    <xf numFmtId="0" fontId="7" fillId="0" borderId="14" xfId="11" applyNumberFormat="1" applyFont="1" applyBorder="1" applyAlignment="1">
      <alignment horizontal="center" vertical="center"/>
    </xf>
    <xf numFmtId="0" fontId="7" fillId="0" borderId="1" xfId="11" applyNumberFormat="1" applyFont="1" applyBorder="1" applyAlignment="1">
      <alignment horizontal="center" vertical="center"/>
    </xf>
    <xf numFmtId="0" fontId="7" fillId="0" borderId="15" xfId="11" applyNumberFormat="1" applyFont="1" applyBorder="1" applyAlignment="1">
      <alignment horizontal="center" vertical="center"/>
    </xf>
    <xf numFmtId="0" fontId="7" fillId="17" borderId="14" xfId="11" applyFont="1" applyFill="1" applyBorder="1" applyAlignment="1">
      <alignment horizontal="left" vertical="center"/>
    </xf>
    <xf numFmtId="0" fontId="7" fillId="17" borderId="1" xfId="11" applyFont="1" applyFill="1" applyBorder="1" applyAlignment="1">
      <alignment horizontal="left" vertical="center"/>
    </xf>
    <xf numFmtId="0" fontId="7" fillId="17" borderId="15" xfId="11" applyFont="1" applyFill="1" applyBorder="1" applyAlignment="1">
      <alignment horizontal="left" vertical="center"/>
    </xf>
    <xf numFmtId="0" fontId="7" fillId="17" borderId="5" xfId="11" applyFont="1" applyFill="1" applyBorder="1" applyAlignment="1">
      <alignment horizontal="left" vertical="center"/>
    </xf>
    <xf numFmtId="0" fontId="7" fillId="17" borderId="3" xfId="11" applyFont="1" applyFill="1" applyBorder="1" applyAlignment="1">
      <alignment horizontal="left" vertical="center"/>
    </xf>
    <xf numFmtId="0" fontId="7" fillId="17" borderId="4" xfId="11" applyFont="1" applyFill="1" applyBorder="1" applyAlignment="1">
      <alignment horizontal="left" vertical="center"/>
    </xf>
  </cellXfs>
  <cellStyles count="13">
    <cellStyle name="Comma" xfId="2" builtinId="3"/>
    <cellStyle name="Comma 2 2" xfId="8"/>
    <cellStyle name="Normal" xfId="0" builtinId="0"/>
    <cellStyle name="Normal 2" xfId="1"/>
    <cellStyle name="Normal_Book2" xfId="6"/>
    <cellStyle name="Normal_F_โรงเรียนในฝัน" xfId="10"/>
    <cellStyle name="Normal_แบบ ทม" xfId="11"/>
    <cellStyle name="Normal_แบบ ทม 2" xfId="12"/>
    <cellStyle name="Normal_แบบรวบรวมข้อเสนอฯ49(เบื้องต้น)ทำภาพรวมกระทรวง" xfId="3"/>
    <cellStyle name="เครื่องหมายจุลภาค 2 2" xfId="9"/>
    <cellStyle name="ปกติ 5" xfId="7"/>
    <cellStyle name="ปกติ_ผลผลิตจากสงป.49-2" xfId="4"/>
    <cellStyle name="ปกติ_สรุปกรอบข้อเสนอเบื้องต้นงบฯ51(ประชุมค.ร.มไม่เป็นทางการ)" xfId="5"/>
  </cellStyles>
  <dxfs count="0"/>
  <tableStyles count="0" defaultTableStyle="TableStyleMedium2" defaultPivotStyle="PivotStyleLight16"/>
  <colors>
    <mruColors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2771776</xdr:colOff>
      <xdr:row>0</xdr:row>
      <xdr:rowOff>19050</xdr:rowOff>
    </xdr:from>
    <xdr:to>
      <xdr:col>8</xdr:col>
      <xdr:colOff>3971926</xdr:colOff>
      <xdr:row>1</xdr:row>
      <xdr:rowOff>19050</xdr:rowOff>
    </xdr:to>
    <xdr:sp macro="" textlink="">
      <xdr:nvSpPr>
        <xdr:cNvPr id="16" name="TextBox 15"/>
        <xdr:cNvSpPr txBox="1"/>
      </xdr:nvSpPr>
      <xdr:spPr>
        <a:xfrm>
          <a:off x="12392026" y="19050"/>
          <a:ext cx="1200150" cy="2667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ขส 60-2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47624</xdr:colOff>
      <xdr:row>0</xdr:row>
      <xdr:rowOff>59532</xdr:rowOff>
    </xdr:from>
    <xdr:to>
      <xdr:col>14</xdr:col>
      <xdr:colOff>1083469</xdr:colOff>
      <xdr:row>1</xdr:row>
      <xdr:rowOff>71438</xdr:rowOff>
    </xdr:to>
    <xdr:sp macro="" textlink="">
      <xdr:nvSpPr>
        <xdr:cNvPr id="2" name="TextBox 1"/>
        <xdr:cNvSpPr txBox="1"/>
      </xdr:nvSpPr>
      <xdr:spPr>
        <a:xfrm>
          <a:off x="13215937" y="59532"/>
          <a:ext cx="1035845" cy="32146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</a:t>
          </a:r>
          <a:r>
            <a:rPr lang="th-TH" sz="1100" baseline="0"/>
            <a:t>  ขส 60-4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4"/>
  <sheetViews>
    <sheetView topLeftCell="A4" workbookViewId="0">
      <pane ySplit="8" topLeftCell="A12" activePane="bottomLeft" state="frozen"/>
      <selection activeCell="A4" sqref="A4"/>
      <selection pane="bottomLeft" activeCell="F9" sqref="F9:H9"/>
    </sheetView>
  </sheetViews>
  <sheetFormatPr defaultColWidth="9.140625" defaultRowHeight="24" outlineLevelRow="1"/>
  <cols>
    <col min="1" max="1" width="7.42578125" style="133" customWidth="1"/>
    <col min="2" max="2" width="27" style="133" customWidth="1"/>
    <col min="3" max="3" width="11.85546875" style="133" customWidth="1"/>
    <col min="4" max="4" width="12.140625" style="133" customWidth="1"/>
    <col min="5" max="5" width="12.5703125" style="133" customWidth="1"/>
    <col min="6" max="6" width="11.5703125" style="133" customWidth="1"/>
    <col min="7" max="8" width="12" style="133" customWidth="1"/>
    <col min="9" max="11" width="13.28515625" style="133" customWidth="1"/>
    <col min="12" max="12" width="13.7109375" style="133" customWidth="1"/>
    <col min="13" max="13" width="22" style="133" customWidth="1"/>
    <col min="14" max="16384" width="9.140625" style="133"/>
  </cols>
  <sheetData>
    <row r="1" spans="1:13" s="128" customFormat="1" ht="21.75">
      <c r="A1" s="125"/>
      <c r="B1" s="126" t="s">
        <v>158</v>
      </c>
      <c r="C1" s="126"/>
      <c r="D1" s="126"/>
      <c r="E1" s="126"/>
      <c r="F1" s="126"/>
      <c r="G1" s="126"/>
      <c r="H1" s="126"/>
      <c r="I1" s="126"/>
      <c r="J1" s="126"/>
      <c r="K1" s="126"/>
      <c r="L1" s="127" t="s">
        <v>159</v>
      </c>
    </row>
    <row r="2" spans="1:13" s="128" customFormat="1" ht="21.75">
      <c r="A2" s="125"/>
      <c r="B2" s="129" t="s">
        <v>160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3" s="128" customFormat="1" ht="21.75">
      <c r="A3" s="125"/>
      <c r="B3" s="131" t="s">
        <v>161</v>
      </c>
      <c r="C3" s="125"/>
      <c r="D3" s="125"/>
      <c r="E3" s="125"/>
      <c r="F3" s="125"/>
      <c r="G3" s="125"/>
      <c r="H3" s="125"/>
      <c r="I3" s="125"/>
      <c r="J3" s="125"/>
      <c r="K3" s="125"/>
      <c r="L3" s="130"/>
    </row>
    <row r="4" spans="1:13" s="128" customFormat="1" ht="21.75">
      <c r="A4" s="125"/>
      <c r="B4" s="126" t="s">
        <v>158</v>
      </c>
      <c r="C4" s="126"/>
      <c r="D4" s="126"/>
      <c r="E4" s="126"/>
      <c r="F4" s="126"/>
      <c r="G4" s="126"/>
      <c r="H4" s="126"/>
      <c r="I4" s="126"/>
      <c r="J4" s="126"/>
      <c r="K4" s="126"/>
      <c r="L4" s="127" t="s">
        <v>528</v>
      </c>
    </row>
    <row r="5" spans="1:13" s="128" customFormat="1" ht="21.75">
      <c r="A5" s="125"/>
      <c r="B5" s="129" t="s">
        <v>160</v>
      </c>
      <c r="C5" s="129"/>
      <c r="D5" s="129"/>
      <c r="E5" s="129"/>
      <c r="F5" s="129"/>
      <c r="G5" s="129"/>
      <c r="H5" s="129"/>
      <c r="I5" s="129"/>
      <c r="J5" s="129"/>
      <c r="K5" s="129"/>
      <c r="L5" s="130"/>
    </row>
    <row r="6" spans="1:13" s="128" customFormat="1" ht="21.75">
      <c r="A6" s="125"/>
      <c r="B6" s="131" t="s">
        <v>161</v>
      </c>
      <c r="C6" s="125"/>
      <c r="D6" s="125"/>
      <c r="E6" s="125"/>
      <c r="F6" s="125"/>
      <c r="G6" s="125"/>
      <c r="H6" s="125"/>
      <c r="I6" s="125"/>
      <c r="J6" s="125"/>
      <c r="K6" s="125"/>
      <c r="L6" s="130"/>
    </row>
    <row r="7" spans="1:13" ht="33.75" customHeight="1">
      <c r="A7" s="132" t="s">
        <v>162</v>
      </c>
      <c r="L7" s="134" t="s">
        <v>163</v>
      </c>
    </row>
    <row r="8" spans="1:13">
      <c r="A8" s="135" t="s">
        <v>164</v>
      </c>
      <c r="B8" s="135" t="s">
        <v>165</v>
      </c>
      <c r="C8" s="135" t="s">
        <v>166</v>
      </c>
      <c r="D8" s="135" t="s">
        <v>167</v>
      </c>
      <c r="E8" s="136" t="s">
        <v>168</v>
      </c>
      <c r="F8" s="137"/>
      <c r="G8" s="138"/>
      <c r="H8" s="138"/>
      <c r="I8" s="138"/>
      <c r="J8" s="139" t="s">
        <v>169</v>
      </c>
      <c r="K8" s="139" t="s">
        <v>141</v>
      </c>
      <c r="L8" s="139" t="s">
        <v>170</v>
      </c>
      <c r="M8" s="140" t="e">
        <f>-L11</f>
        <v>#REF!</v>
      </c>
    </row>
    <row r="9" spans="1:13">
      <c r="A9" s="141" t="s">
        <v>171</v>
      </c>
      <c r="B9" s="142"/>
      <c r="C9" s="141"/>
      <c r="D9" s="141"/>
      <c r="E9" s="135" t="s">
        <v>172</v>
      </c>
      <c r="F9" s="601" t="s">
        <v>173</v>
      </c>
      <c r="G9" s="602"/>
      <c r="H9" s="603"/>
      <c r="I9" s="135" t="s">
        <v>174</v>
      </c>
      <c r="J9" s="143"/>
      <c r="K9" s="143"/>
      <c r="L9" s="143" t="s">
        <v>175</v>
      </c>
      <c r="M9" s="144">
        <f>SUM(M10:M11)</f>
        <v>1114502520</v>
      </c>
    </row>
    <row r="10" spans="1:13">
      <c r="A10" s="145"/>
      <c r="B10" s="146"/>
      <c r="C10" s="147"/>
      <c r="D10" s="147"/>
      <c r="E10" s="147"/>
      <c r="F10" s="147" t="s">
        <v>176</v>
      </c>
      <c r="G10" s="147" t="s">
        <v>177</v>
      </c>
      <c r="H10" s="147" t="s">
        <v>178</v>
      </c>
      <c r="I10" s="147"/>
      <c r="J10" s="148"/>
      <c r="K10" s="148"/>
      <c r="L10" s="149"/>
      <c r="M10" s="140">
        <f>SUM(M11*20/100)</f>
        <v>185750420</v>
      </c>
    </row>
    <row r="11" spans="1:13" s="128" customFormat="1" ht="22.5" thickBot="1">
      <c r="A11" s="150"/>
      <c r="B11" s="151" t="s">
        <v>0</v>
      </c>
      <c r="C11" s="152">
        <f t="shared" ref="C11:I11" si="0">SUM(C12+C13+C59)</f>
        <v>281860900</v>
      </c>
      <c r="D11" s="152">
        <f t="shared" si="0"/>
        <v>144739900</v>
      </c>
      <c r="E11" s="152">
        <f t="shared" si="0"/>
        <v>100914800</v>
      </c>
      <c r="F11" s="152">
        <f t="shared" si="0"/>
        <v>189265600</v>
      </c>
      <c r="G11" s="152">
        <f t="shared" si="0"/>
        <v>141000000</v>
      </c>
      <c r="H11" s="152">
        <f t="shared" si="0"/>
        <v>0</v>
      </c>
      <c r="I11" s="152">
        <f t="shared" si="0"/>
        <v>431180400</v>
      </c>
      <c r="J11" s="152">
        <f>SUM(J12:J13)</f>
        <v>203916900</v>
      </c>
      <c r="K11" s="152" t="e">
        <f>SUM(K12+K13+K59)</f>
        <v>#REF!</v>
      </c>
      <c r="L11" s="152" t="e">
        <f>SUM(L12+L13+L59)</f>
        <v>#REF!</v>
      </c>
      <c r="M11" s="153">
        <v>928752100</v>
      </c>
    </row>
    <row r="12" spans="1:13" s="128" customFormat="1" ht="22.5" thickTop="1">
      <c r="A12" s="154">
        <v>1</v>
      </c>
      <c r="B12" s="154" t="s">
        <v>62</v>
      </c>
      <c r="C12" s="155">
        <v>281860900</v>
      </c>
      <c r="D12" s="155">
        <v>14332800</v>
      </c>
      <c r="E12" s="155">
        <v>0</v>
      </c>
      <c r="F12" s="155">
        <v>0</v>
      </c>
      <c r="G12" s="155">
        <v>0</v>
      </c>
      <c r="H12" s="155">
        <v>0</v>
      </c>
      <c r="I12" s="155">
        <f>SUM(E12:H12)</f>
        <v>0</v>
      </c>
      <c r="J12" s="155">
        <v>175296600</v>
      </c>
      <c r="K12" s="155">
        <v>0</v>
      </c>
      <c r="L12" s="155">
        <f>SUM(C12+D12+I12+J12+K12)</f>
        <v>471490300</v>
      </c>
      <c r="M12" s="156">
        <v>1114502500</v>
      </c>
    </row>
    <row r="13" spans="1:13" s="128" customFormat="1" ht="21.75">
      <c r="A13" s="157">
        <v>2</v>
      </c>
      <c r="B13" s="157" t="s">
        <v>64</v>
      </c>
      <c r="C13" s="158">
        <f t="shared" ref="C13:I13" si="1">SUM(C14:C58)</f>
        <v>0</v>
      </c>
      <c r="D13" s="158">
        <f t="shared" si="1"/>
        <v>130407100</v>
      </c>
      <c r="E13" s="158">
        <f t="shared" si="1"/>
        <v>100914800</v>
      </c>
      <c r="F13" s="158">
        <f t="shared" si="1"/>
        <v>189265600</v>
      </c>
      <c r="G13" s="158">
        <f t="shared" si="1"/>
        <v>141000000</v>
      </c>
      <c r="H13" s="158">
        <f t="shared" si="1"/>
        <v>0</v>
      </c>
      <c r="I13" s="158">
        <f t="shared" si="1"/>
        <v>431180400</v>
      </c>
      <c r="J13" s="158">
        <f>SUM(J14+J24+J32+J33+J34+J55)</f>
        <v>28620300</v>
      </c>
      <c r="K13" s="158" t="e">
        <f>SUM(K14:K58)</f>
        <v>#REF!</v>
      </c>
      <c r="L13" s="158" t="e">
        <f>SUM(L14:L58)</f>
        <v>#REF!</v>
      </c>
      <c r="M13" s="156" t="e">
        <f>SUM(M12-L11)</f>
        <v>#REF!</v>
      </c>
    </row>
    <row r="14" spans="1:13" s="128" customFormat="1" ht="43.5">
      <c r="A14" s="159"/>
      <c r="B14" s="383" t="s">
        <v>179</v>
      </c>
      <c r="C14" s="378">
        <v>0</v>
      </c>
      <c r="D14" s="378">
        <v>97070400</v>
      </c>
      <c r="E14" s="378">
        <v>85579200</v>
      </c>
      <c r="F14" s="378">
        <v>113157800</v>
      </c>
      <c r="G14" s="378">
        <v>141000000</v>
      </c>
      <c r="H14" s="378">
        <v>0</v>
      </c>
      <c r="I14" s="378">
        <f>SUM(E14:H14)</f>
        <v>339737000</v>
      </c>
      <c r="J14" s="378">
        <v>617600</v>
      </c>
      <c r="K14" s="378" t="e">
        <f>SUM(K15:K22)</f>
        <v>#REF!</v>
      </c>
      <c r="L14" s="378" t="e">
        <f>SUM(C14+D14+I14+J14+K14)</f>
        <v>#REF!</v>
      </c>
      <c r="M14" s="337" t="e">
        <f>SUM(M15:M19)</f>
        <v>#REF!</v>
      </c>
    </row>
    <row r="15" spans="1:13" s="128" customFormat="1" ht="21.75">
      <c r="A15" s="159"/>
      <c r="B15" s="159" t="s">
        <v>483</v>
      </c>
      <c r="C15" s="160"/>
      <c r="D15" s="160"/>
      <c r="E15" s="160"/>
      <c r="F15" s="160"/>
      <c r="G15" s="160"/>
      <c r="H15" s="160"/>
      <c r="I15" s="160"/>
      <c r="J15" s="160"/>
      <c r="K15" s="160">
        <v>5860800</v>
      </c>
      <c r="L15" s="160"/>
      <c r="M15" s="371" t="e">
        <f>SUM(K15:K22)</f>
        <v>#REF!</v>
      </c>
    </row>
    <row r="16" spans="1:13" s="128" customFormat="1" ht="43.5">
      <c r="A16" s="159"/>
      <c r="B16" s="159" t="s">
        <v>519</v>
      </c>
      <c r="C16" s="160"/>
      <c r="D16" s="160"/>
      <c r="E16" s="160"/>
      <c r="F16" s="160"/>
      <c r="G16" s="160"/>
      <c r="H16" s="160"/>
      <c r="I16" s="160"/>
      <c r="J16" s="160"/>
      <c r="K16" s="160">
        <v>1881200</v>
      </c>
      <c r="L16" s="160"/>
      <c r="M16" s="371"/>
    </row>
    <row r="17" spans="1:13" s="128" customFormat="1" ht="43.5">
      <c r="A17" s="159"/>
      <c r="B17" s="159" t="s">
        <v>484</v>
      </c>
      <c r="C17" s="160"/>
      <c r="D17" s="160"/>
      <c r="E17" s="160"/>
      <c r="F17" s="160"/>
      <c r="G17" s="160"/>
      <c r="H17" s="160"/>
      <c r="I17" s="160"/>
      <c r="J17" s="160"/>
      <c r="K17" s="160">
        <v>4522800</v>
      </c>
      <c r="L17" s="160"/>
      <c r="M17" s="371"/>
    </row>
    <row r="18" spans="1:13" s="128" customFormat="1" ht="43.5">
      <c r="A18" s="159"/>
      <c r="B18" s="159" t="s">
        <v>485</v>
      </c>
      <c r="C18" s="160"/>
      <c r="D18" s="160"/>
      <c r="E18" s="160"/>
      <c r="F18" s="160"/>
      <c r="G18" s="160"/>
      <c r="H18" s="160"/>
      <c r="I18" s="160"/>
      <c r="J18" s="160"/>
      <c r="K18" s="160">
        <v>1128300</v>
      </c>
      <c r="L18" s="160"/>
      <c r="M18" s="371"/>
    </row>
    <row r="19" spans="1:13" s="128" customFormat="1" ht="21.75">
      <c r="A19" s="159"/>
      <c r="B19" s="159" t="s">
        <v>486</v>
      </c>
      <c r="C19" s="160"/>
      <c r="D19" s="160"/>
      <c r="E19" s="160"/>
      <c r="F19" s="160"/>
      <c r="G19" s="160"/>
      <c r="H19" s="160"/>
      <c r="I19" s="160"/>
      <c r="J19" s="160"/>
      <c r="K19" s="160" t="e">
        <f>SUM(#REF!)</f>
        <v>#REF!</v>
      </c>
      <c r="L19" s="160"/>
      <c r="M19" s="371"/>
    </row>
    <row r="20" spans="1:13" s="128" customFormat="1" ht="65.25">
      <c r="A20" s="159"/>
      <c r="B20" s="159" t="s">
        <v>516</v>
      </c>
      <c r="C20" s="160"/>
      <c r="D20" s="160"/>
      <c r="E20" s="160"/>
      <c r="F20" s="160"/>
      <c r="G20" s="160"/>
      <c r="H20" s="160"/>
      <c r="I20" s="160"/>
      <c r="J20" s="160"/>
      <c r="K20" s="160">
        <v>20000000</v>
      </c>
      <c r="L20" s="160"/>
      <c r="M20" s="370"/>
    </row>
    <row r="21" spans="1:13" s="128" customFormat="1" ht="21.75">
      <c r="A21" s="159"/>
      <c r="B21" s="159" t="s">
        <v>517</v>
      </c>
      <c r="C21" s="160"/>
      <c r="D21" s="160"/>
      <c r="E21" s="160"/>
      <c r="F21" s="160"/>
      <c r="G21" s="160"/>
      <c r="H21" s="160"/>
      <c r="I21" s="160"/>
      <c r="J21" s="160"/>
      <c r="K21" s="160" t="e">
        <f>SUM(#REF!)</f>
        <v>#REF!</v>
      </c>
      <c r="L21" s="160"/>
      <c r="M21" s="370"/>
    </row>
    <row r="22" spans="1:13" s="128" customFormat="1" ht="21.75">
      <c r="A22" s="159"/>
      <c r="B22" s="159" t="s">
        <v>518</v>
      </c>
      <c r="C22" s="160"/>
      <c r="D22" s="160"/>
      <c r="E22" s="160"/>
      <c r="F22" s="160"/>
      <c r="G22" s="160"/>
      <c r="H22" s="160"/>
      <c r="I22" s="160"/>
      <c r="J22" s="160"/>
      <c r="K22" s="160" t="e">
        <f>SUM(#REF!)</f>
        <v>#REF!</v>
      </c>
      <c r="L22" s="160"/>
      <c r="M22" s="370"/>
    </row>
    <row r="23" spans="1:13" s="128" customFormat="1" ht="43.5">
      <c r="A23" s="161"/>
      <c r="B23" s="161" t="s">
        <v>180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0">
        <f t="shared" ref="I23:I55" si="2">SUM(E23:H23)</f>
        <v>0</v>
      </c>
      <c r="J23" s="162">
        <v>0</v>
      </c>
      <c r="K23" s="162">
        <v>0</v>
      </c>
      <c r="L23" s="160">
        <f t="shared" ref="L23:L58" si="3">SUM(C23+D23+I23+J23+K23)</f>
        <v>0</v>
      </c>
      <c r="M23" s="156"/>
    </row>
    <row r="24" spans="1:13" s="128" customFormat="1" ht="43.5">
      <c r="A24" s="161"/>
      <c r="B24" s="379" t="s">
        <v>181</v>
      </c>
      <c r="C24" s="377">
        <v>0</v>
      </c>
      <c r="D24" s="377">
        <v>33336700</v>
      </c>
      <c r="E24" s="377">
        <v>15335600</v>
      </c>
      <c r="F24" s="381">
        <v>76107800</v>
      </c>
      <c r="G24" s="377">
        <v>0</v>
      </c>
      <c r="H24" s="382"/>
      <c r="I24" s="378">
        <f t="shared" si="2"/>
        <v>91443400</v>
      </c>
      <c r="J24" s="377">
        <v>100000</v>
      </c>
      <c r="K24" s="377" t="e">
        <f>SUM(K25:K29)</f>
        <v>#REF!</v>
      </c>
      <c r="L24" s="378" t="e">
        <f>SUM(C24+D24+I24+J24+K24)</f>
        <v>#REF!</v>
      </c>
      <c r="M24" s="338">
        <f>SUM(M25:M27)</f>
        <v>10812100</v>
      </c>
    </row>
    <row r="25" spans="1:13" s="128" customFormat="1" ht="21.75">
      <c r="A25" s="161"/>
      <c r="B25" s="161" t="s">
        <v>483</v>
      </c>
      <c r="C25" s="162"/>
      <c r="D25" s="162"/>
      <c r="E25" s="162"/>
      <c r="F25" s="328"/>
      <c r="G25" s="162"/>
      <c r="H25" s="163"/>
      <c r="I25" s="160"/>
      <c r="J25" s="162"/>
      <c r="K25" s="162">
        <v>4792600</v>
      </c>
      <c r="L25" s="160"/>
      <c r="M25" s="338">
        <v>5719100</v>
      </c>
    </row>
    <row r="26" spans="1:13" s="128" customFormat="1" ht="21.75">
      <c r="A26" s="161"/>
      <c r="B26" s="161" t="s">
        <v>487</v>
      </c>
      <c r="C26" s="162"/>
      <c r="D26" s="162"/>
      <c r="E26" s="162"/>
      <c r="F26" s="328"/>
      <c r="G26" s="162"/>
      <c r="H26" s="163"/>
      <c r="I26" s="160"/>
      <c r="J26" s="162"/>
      <c r="K26" s="162">
        <f>SUM('แบบ ขส. 60-5สังคม'!K152)</f>
        <v>0</v>
      </c>
      <c r="L26" s="160"/>
      <c r="M26" s="338">
        <v>4237200</v>
      </c>
    </row>
    <row r="27" spans="1:13" s="128" customFormat="1" ht="43.5">
      <c r="A27" s="161"/>
      <c r="B27" s="161" t="s">
        <v>484</v>
      </c>
      <c r="C27" s="162"/>
      <c r="D27" s="162"/>
      <c r="E27" s="162"/>
      <c r="F27" s="328"/>
      <c r="G27" s="162"/>
      <c r="H27" s="163"/>
      <c r="I27" s="160"/>
      <c r="J27" s="162"/>
      <c r="K27" s="162">
        <v>1214500</v>
      </c>
      <c r="L27" s="160"/>
      <c r="M27" s="338">
        <v>855800</v>
      </c>
    </row>
    <row r="28" spans="1:13" s="128" customFormat="1" ht="21.75">
      <c r="A28" s="161"/>
      <c r="B28" s="161" t="s">
        <v>515</v>
      </c>
      <c r="C28" s="162"/>
      <c r="D28" s="162"/>
      <c r="E28" s="162"/>
      <c r="F28" s="328"/>
      <c r="G28" s="162"/>
      <c r="H28" s="163"/>
      <c r="I28" s="160"/>
      <c r="J28" s="162"/>
      <c r="K28" s="162" t="e">
        <f>SUM('แบบ ขส. 60-5สังคม'!#REF!)</f>
        <v>#REF!</v>
      </c>
      <c r="L28" s="160"/>
      <c r="M28" s="338"/>
    </row>
    <row r="29" spans="1:13" s="128" customFormat="1" ht="43.5">
      <c r="A29" s="161"/>
      <c r="B29" s="161" t="s">
        <v>529</v>
      </c>
      <c r="C29" s="162"/>
      <c r="D29" s="162"/>
      <c r="E29" s="162"/>
      <c r="F29" s="328"/>
      <c r="G29" s="162"/>
      <c r="H29" s="163"/>
      <c r="I29" s="160"/>
      <c r="J29" s="162"/>
      <c r="K29" s="162" t="e">
        <f>SUM('แบบ ขส. 60-5สังคม'!K137)</f>
        <v>#REF!</v>
      </c>
      <c r="L29" s="160"/>
      <c r="M29" s="338"/>
    </row>
    <row r="30" spans="1:13" s="128" customFormat="1" ht="108.75">
      <c r="A30" s="161"/>
      <c r="B30" s="161" t="s">
        <v>182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0">
        <f t="shared" si="2"/>
        <v>0</v>
      </c>
      <c r="J30" s="162">
        <v>0</v>
      </c>
      <c r="K30" s="162">
        <v>0</v>
      </c>
      <c r="L30" s="160">
        <f t="shared" si="3"/>
        <v>0</v>
      </c>
    </row>
    <row r="31" spans="1:13" s="128" customFormat="1" ht="87">
      <c r="A31" s="161"/>
      <c r="B31" s="161" t="s">
        <v>183</v>
      </c>
      <c r="C31" s="162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0">
        <f t="shared" si="2"/>
        <v>0</v>
      </c>
      <c r="J31" s="162">
        <v>0</v>
      </c>
      <c r="K31" s="162">
        <v>0</v>
      </c>
      <c r="L31" s="160">
        <f t="shared" si="3"/>
        <v>0</v>
      </c>
    </row>
    <row r="32" spans="1:13" s="128" customFormat="1" ht="21.75">
      <c r="A32" s="164"/>
      <c r="B32" s="376" t="s">
        <v>184</v>
      </c>
      <c r="C32" s="377">
        <v>0</v>
      </c>
      <c r="D32" s="377">
        <v>0</v>
      </c>
      <c r="E32" s="377">
        <v>0</v>
      </c>
      <c r="F32" s="377">
        <v>0</v>
      </c>
      <c r="G32" s="377">
        <v>0</v>
      </c>
      <c r="H32" s="377">
        <v>0</v>
      </c>
      <c r="I32" s="378">
        <f t="shared" si="2"/>
        <v>0</v>
      </c>
      <c r="J32" s="377">
        <v>5157600</v>
      </c>
      <c r="K32" s="377">
        <v>0</v>
      </c>
      <c r="L32" s="378">
        <f t="shared" si="3"/>
        <v>5157600</v>
      </c>
    </row>
    <row r="33" spans="1:12" s="128" customFormat="1" ht="43.5">
      <c r="A33" s="161"/>
      <c r="B33" s="379" t="s">
        <v>185</v>
      </c>
      <c r="C33" s="377">
        <v>0</v>
      </c>
      <c r="D33" s="377">
        <v>0</v>
      </c>
      <c r="E33" s="377">
        <v>0</v>
      </c>
      <c r="F33" s="377">
        <v>0</v>
      </c>
      <c r="G33" s="377">
        <v>0</v>
      </c>
      <c r="H33" s="377">
        <v>0</v>
      </c>
      <c r="I33" s="378">
        <f t="shared" si="2"/>
        <v>0</v>
      </c>
      <c r="J33" s="377">
        <v>12245100</v>
      </c>
      <c r="K33" s="377">
        <v>0</v>
      </c>
      <c r="L33" s="378">
        <f t="shared" si="3"/>
        <v>12245100</v>
      </c>
    </row>
    <row r="34" spans="1:12" s="128" customFormat="1" ht="43.5">
      <c r="A34" s="164"/>
      <c r="B34" s="380" t="s">
        <v>186</v>
      </c>
      <c r="C34" s="374">
        <f t="shared" ref="C34:I34" si="4">SUM(C35:C43)</f>
        <v>0</v>
      </c>
      <c r="D34" s="374">
        <f t="shared" si="4"/>
        <v>0</v>
      </c>
      <c r="E34" s="374">
        <f t="shared" si="4"/>
        <v>0</v>
      </c>
      <c r="F34" s="374">
        <f t="shared" si="4"/>
        <v>0</v>
      </c>
      <c r="G34" s="374">
        <f t="shared" si="4"/>
        <v>0</v>
      </c>
      <c r="H34" s="374">
        <f t="shared" si="4"/>
        <v>0</v>
      </c>
      <c r="I34" s="374">
        <f t="shared" si="4"/>
        <v>0</v>
      </c>
      <c r="J34" s="374">
        <f>SUM(J39:J43)</f>
        <v>9000000</v>
      </c>
      <c r="K34" s="374">
        <f>SUM(K35:K43)</f>
        <v>0</v>
      </c>
      <c r="L34" s="374">
        <f>SUM(C34:K34)</f>
        <v>9000000</v>
      </c>
    </row>
    <row r="35" spans="1:12" s="128" customFormat="1" ht="130.5" hidden="1" outlineLevel="1">
      <c r="A35" s="164"/>
      <c r="B35" s="161" t="s">
        <v>187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7">
        <f t="shared" ref="I35:I43" si="5">SUM(E35:H35)</f>
        <v>0</v>
      </c>
      <c r="J35" s="166">
        <v>0</v>
      </c>
      <c r="K35" s="166">
        <v>0</v>
      </c>
      <c r="L35" s="167">
        <f t="shared" ref="L35:L38" si="6">SUM(C35+D35+I35+J35+K35)</f>
        <v>0</v>
      </c>
    </row>
    <row r="36" spans="1:12" s="128" customFormat="1" ht="152.25" hidden="1" outlineLevel="1">
      <c r="A36" s="164"/>
      <c r="B36" s="161" t="s">
        <v>188</v>
      </c>
      <c r="C36" s="166">
        <v>0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7">
        <f t="shared" si="5"/>
        <v>0</v>
      </c>
      <c r="J36" s="166">
        <v>0</v>
      </c>
      <c r="K36" s="166">
        <v>0</v>
      </c>
      <c r="L36" s="167">
        <f t="shared" si="6"/>
        <v>0</v>
      </c>
    </row>
    <row r="37" spans="1:12" s="128" customFormat="1" ht="152.25" hidden="1" outlineLevel="1">
      <c r="A37" s="164"/>
      <c r="B37" s="161" t="s">
        <v>189</v>
      </c>
      <c r="C37" s="166">
        <v>0</v>
      </c>
      <c r="D37" s="166">
        <v>0</v>
      </c>
      <c r="E37" s="166">
        <v>0</v>
      </c>
      <c r="F37" s="166">
        <v>0</v>
      </c>
      <c r="G37" s="166">
        <v>0</v>
      </c>
      <c r="H37" s="166">
        <v>0</v>
      </c>
      <c r="I37" s="167">
        <f t="shared" si="5"/>
        <v>0</v>
      </c>
      <c r="J37" s="166">
        <v>0</v>
      </c>
      <c r="K37" s="166">
        <v>0</v>
      </c>
      <c r="L37" s="167">
        <f t="shared" si="6"/>
        <v>0</v>
      </c>
    </row>
    <row r="38" spans="1:12" s="128" customFormat="1" ht="152.25" hidden="1" outlineLevel="1">
      <c r="A38" s="164"/>
      <c r="B38" s="161" t="s">
        <v>190</v>
      </c>
      <c r="C38" s="166">
        <v>0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7">
        <f t="shared" si="5"/>
        <v>0</v>
      </c>
      <c r="J38" s="166">
        <v>0</v>
      </c>
      <c r="K38" s="166">
        <v>0</v>
      </c>
      <c r="L38" s="167">
        <f t="shared" si="6"/>
        <v>0</v>
      </c>
    </row>
    <row r="39" spans="1:12" s="128" customFormat="1" ht="65.25" collapsed="1">
      <c r="A39" s="164"/>
      <c r="B39" s="161" t="s">
        <v>523</v>
      </c>
      <c r="C39" s="166">
        <v>0</v>
      </c>
      <c r="D39" s="166">
        <v>0</v>
      </c>
      <c r="E39" s="166">
        <v>0</v>
      </c>
      <c r="F39" s="166">
        <v>0</v>
      </c>
      <c r="G39" s="166">
        <v>0</v>
      </c>
      <c r="H39" s="166">
        <v>0</v>
      </c>
      <c r="I39" s="167">
        <f t="shared" si="5"/>
        <v>0</v>
      </c>
      <c r="J39" s="162">
        <v>956600</v>
      </c>
      <c r="K39" s="162">
        <v>0</v>
      </c>
      <c r="L39" s="160">
        <v>0</v>
      </c>
    </row>
    <row r="40" spans="1:12" s="128" customFormat="1" ht="65.25">
      <c r="A40" s="164"/>
      <c r="B40" s="161" t="s">
        <v>524</v>
      </c>
      <c r="C40" s="166">
        <v>0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7">
        <f t="shared" ref="I40:I41" si="7">SUM(E40:H40)</f>
        <v>0</v>
      </c>
      <c r="J40" s="162">
        <v>2533400</v>
      </c>
      <c r="K40" s="162">
        <v>0</v>
      </c>
      <c r="L40" s="160">
        <v>0</v>
      </c>
    </row>
    <row r="41" spans="1:12" s="128" customFormat="1" ht="65.25">
      <c r="A41" s="164"/>
      <c r="B41" s="161" t="s">
        <v>525</v>
      </c>
      <c r="C41" s="166">
        <v>0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7">
        <f t="shared" si="7"/>
        <v>0</v>
      </c>
      <c r="J41" s="162">
        <v>4885300</v>
      </c>
      <c r="K41" s="162">
        <v>0</v>
      </c>
      <c r="L41" s="160">
        <v>0</v>
      </c>
    </row>
    <row r="42" spans="1:12" s="128" customFormat="1" ht="87">
      <c r="A42" s="164"/>
      <c r="B42" s="161" t="s">
        <v>526</v>
      </c>
      <c r="C42" s="166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7">
        <f t="shared" ref="I42" si="8">SUM(E42:H42)</f>
        <v>0</v>
      </c>
      <c r="J42" s="162">
        <v>276700</v>
      </c>
      <c r="K42" s="162">
        <v>0</v>
      </c>
      <c r="L42" s="160">
        <v>0</v>
      </c>
    </row>
    <row r="43" spans="1:12" s="128" customFormat="1" ht="22.5" customHeight="1">
      <c r="A43" s="164"/>
      <c r="B43" s="161" t="s">
        <v>527</v>
      </c>
      <c r="C43" s="166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7">
        <f t="shared" si="5"/>
        <v>0</v>
      </c>
      <c r="J43" s="162">
        <v>348000</v>
      </c>
      <c r="K43" s="162">
        <v>0</v>
      </c>
      <c r="L43" s="160">
        <v>0</v>
      </c>
    </row>
    <row r="44" spans="1:12" s="128" customFormat="1" ht="21.75">
      <c r="A44" s="164"/>
      <c r="B44" s="373" t="s">
        <v>193</v>
      </c>
      <c r="C44" s="374">
        <v>0</v>
      </c>
      <c r="D44" s="374">
        <v>0</v>
      </c>
      <c r="E44" s="374">
        <v>0</v>
      </c>
      <c r="F44" s="374">
        <v>0</v>
      </c>
      <c r="G44" s="374">
        <v>0</v>
      </c>
      <c r="H44" s="374">
        <v>0</v>
      </c>
      <c r="I44" s="375">
        <f t="shared" si="2"/>
        <v>0</v>
      </c>
      <c r="J44" s="374">
        <v>0</v>
      </c>
      <c r="K44" s="374">
        <f>SUM(K45:K47)</f>
        <v>5000000</v>
      </c>
      <c r="L44" s="375">
        <f t="shared" si="3"/>
        <v>5000000</v>
      </c>
    </row>
    <row r="45" spans="1:12" s="128" customFormat="1" ht="21.75">
      <c r="A45" s="164"/>
      <c r="B45" s="164" t="s">
        <v>520</v>
      </c>
      <c r="C45" s="162"/>
      <c r="D45" s="162"/>
      <c r="E45" s="162"/>
      <c r="F45" s="162"/>
      <c r="G45" s="162"/>
      <c r="H45" s="162"/>
      <c r="I45" s="160"/>
      <c r="J45" s="162"/>
      <c r="K45" s="162">
        <v>614100</v>
      </c>
      <c r="L45" s="160"/>
    </row>
    <row r="46" spans="1:12" s="128" customFormat="1" ht="21.75">
      <c r="A46" s="164"/>
      <c r="B46" s="164" t="s">
        <v>521</v>
      </c>
      <c r="C46" s="162"/>
      <c r="D46" s="162"/>
      <c r="E46" s="162"/>
      <c r="F46" s="162"/>
      <c r="G46" s="162"/>
      <c r="H46" s="162"/>
      <c r="I46" s="160"/>
      <c r="J46" s="162"/>
      <c r="K46" s="162">
        <v>1450400</v>
      </c>
      <c r="L46" s="160"/>
    </row>
    <row r="47" spans="1:12" s="128" customFormat="1" ht="21.75">
      <c r="A47" s="164"/>
      <c r="B47" s="164" t="s">
        <v>522</v>
      </c>
      <c r="C47" s="162"/>
      <c r="D47" s="162"/>
      <c r="E47" s="162"/>
      <c r="F47" s="162"/>
      <c r="G47" s="162"/>
      <c r="H47" s="162"/>
      <c r="I47" s="160"/>
      <c r="J47" s="162"/>
      <c r="K47" s="162">
        <v>2935500</v>
      </c>
      <c r="L47" s="160"/>
    </row>
    <row r="48" spans="1:12" s="128" customFormat="1" ht="108.75">
      <c r="A48" s="161"/>
      <c r="B48" s="161" t="s">
        <v>194</v>
      </c>
      <c r="C48" s="162">
        <v>0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0">
        <f t="shared" si="2"/>
        <v>0</v>
      </c>
      <c r="J48" s="162">
        <v>0</v>
      </c>
      <c r="K48" s="162">
        <v>0</v>
      </c>
      <c r="L48" s="160">
        <f t="shared" si="3"/>
        <v>0</v>
      </c>
    </row>
    <row r="49" spans="1:12" s="128" customFormat="1" ht="87">
      <c r="A49" s="161"/>
      <c r="B49" s="161" t="s">
        <v>195</v>
      </c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0">
        <f t="shared" si="2"/>
        <v>0</v>
      </c>
      <c r="J49" s="162">
        <v>0</v>
      </c>
      <c r="K49" s="162">
        <v>0</v>
      </c>
      <c r="L49" s="160">
        <f t="shared" si="3"/>
        <v>0</v>
      </c>
    </row>
    <row r="50" spans="1:12" s="128" customFormat="1" ht="65.25">
      <c r="A50" s="161"/>
      <c r="B50" s="161" t="s">
        <v>196</v>
      </c>
      <c r="C50" s="162">
        <v>0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0">
        <f t="shared" si="2"/>
        <v>0</v>
      </c>
      <c r="J50" s="162">
        <v>0</v>
      </c>
      <c r="K50" s="162">
        <v>0</v>
      </c>
      <c r="L50" s="160">
        <f t="shared" si="3"/>
        <v>0</v>
      </c>
    </row>
    <row r="51" spans="1:12" s="128" customFormat="1" ht="130.5">
      <c r="A51" s="161"/>
      <c r="B51" s="161" t="s">
        <v>197</v>
      </c>
      <c r="C51" s="162">
        <v>0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0">
        <f t="shared" si="2"/>
        <v>0</v>
      </c>
      <c r="J51" s="162">
        <v>0</v>
      </c>
      <c r="K51" s="162">
        <v>0</v>
      </c>
      <c r="L51" s="160">
        <f t="shared" si="3"/>
        <v>0</v>
      </c>
    </row>
    <row r="52" spans="1:12" s="128" customFormat="1" ht="65.25">
      <c r="A52" s="161"/>
      <c r="B52" s="161" t="s">
        <v>198</v>
      </c>
      <c r="C52" s="162">
        <v>0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0">
        <f t="shared" si="2"/>
        <v>0</v>
      </c>
      <c r="J52" s="162">
        <v>0</v>
      </c>
      <c r="K52" s="162">
        <v>0</v>
      </c>
      <c r="L52" s="160">
        <f t="shared" si="3"/>
        <v>0</v>
      </c>
    </row>
    <row r="53" spans="1:12" s="128" customFormat="1" ht="87">
      <c r="A53" s="161"/>
      <c r="B53" s="161" t="s">
        <v>199</v>
      </c>
      <c r="C53" s="162">
        <v>0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0">
        <f t="shared" si="2"/>
        <v>0</v>
      </c>
      <c r="J53" s="162">
        <v>0</v>
      </c>
      <c r="K53" s="162">
        <v>0</v>
      </c>
      <c r="L53" s="160">
        <f t="shared" si="3"/>
        <v>0</v>
      </c>
    </row>
    <row r="54" spans="1:12" s="128" customFormat="1" ht="65.25">
      <c r="A54" s="161"/>
      <c r="B54" s="161" t="s">
        <v>200</v>
      </c>
      <c r="C54" s="162">
        <v>0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0">
        <f t="shared" si="2"/>
        <v>0</v>
      </c>
      <c r="J54" s="162">
        <f t="shared" ref="J54" si="9">F54+G54+H54+I54</f>
        <v>0</v>
      </c>
      <c r="K54" s="162">
        <v>0</v>
      </c>
      <c r="L54" s="160">
        <f t="shared" si="3"/>
        <v>0</v>
      </c>
    </row>
    <row r="55" spans="1:12" s="128" customFormat="1" ht="65.25">
      <c r="A55" s="161"/>
      <c r="B55" s="161" t="s">
        <v>201</v>
      </c>
      <c r="C55" s="162">
        <v>0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0">
        <f t="shared" si="2"/>
        <v>0</v>
      </c>
      <c r="J55" s="162">
        <v>1500000</v>
      </c>
      <c r="K55" s="162">
        <v>0</v>
      </c>
      <c r="L55" s="160">
        <f t="shared" si="3"/>
        <v>1500000</v>
      </c>
    </row>
    <row r="56" spans="1:12" s="128" customFormat="1" ht="65.25">
      <c r="A56" s="161"/>
      <c r="B56" s="161" t="s">
        <v>202</v>
      </c>
      <c r="C56" s="162">
        <v>0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60">
        <f t="shared" ref="I56:I58" si="10">SUM(E56:H56)</f>
        <v>0</v>
      </c>
      <c r="J56" s="162">
        <f t="shared" ref="J56:J58" si="11">F56+G56+H56+I56</f>
        <v>0</v>
      </c>
      <c r="K56" s="162">
        <v>0</v>
      </c>
      <c r="L56" s="160">
        <f t="shared" si="3"/>
        <v>0</v>
      </c>
    </row>
    <row r="57" spans="1:12" s="128" customFormat="1" ht="43.5">
      <c r="A57" s="161"/>
      <c r="B57" s="161" t="s">
        <v>203</v>
      </c>
      <c r="C57" s="162">
        <v>0</v>
      </c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0">
        <f t="shared" si="10"/>
        <v>0</v>
      </c>
      <c r="J57" s="162">
        <f t="shared" si="11"/>
        <v>0</v>
      </c>
      <c r="K57" s="162">
        <v>0</v>
      </c>
      <c r="L57" s="160">
        <f t="shared" si="3"/>
        <v>0</v>
      </c>
    </row>
    <row r="58" spans="1:12" s="128" customFormat="1" ht="44.25" thickBot="1">
      <c r="A58" s="161"/>
      <c r="B58" s="161" t="s">
        <v>204</v>
      </c>
      <c r="C58" s="162">
        <v>0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0">
        <f t="shared" si="10"/>
        <v>0</v>
      </c>
      <c r="J58" s="162">
        <f t="shared" si="11"/>
        <v>0</v>
      </c>
      <c r="K58" s="162">
        <v>0</v>
      </c>
      <c r="L58" s="160">
        <f t="shared" si="3"/>
        <v>0</v>
      </c>
    </row>
    <row r="59" spans="1:12" s="128" customFormat="1" ht="22.5" thickTop="1">
      <c r="A59" s="154">
        <v>3</v>
      </c>
      <c r="B59" s="154" t="s">
        <v>156</v>
      </c>
      <c r="C59" s="155">
        <f>C60+C86+C98</f>
        <v>0</v>
      </c>
      <c r="D59" s="155">
        <f t="shared" ref="D59:L59" si="12">D60+D86+D98</f>
        <v>0</v>
      </c>
      <c r="E59" s="155">
        <f t="shared" si="12"/>
        <v>0</v>
      </c>
      <c r="F59" s="155">
        <f t="shared" si="12"/>
        <v>0</v>
      </c>
      <c r="G59" s="155">
        <f t="shared" si="12"/>
        <v>0</v>
      </c>
      <c r="H59" s="155">
        <f t="shared" si="12"/>
        <v>0</v>
      </c>
      <c r="I59" s="155">
        <f t="shared" si="12"/>
        <v>0</v>
      </c>
      <c r="J59" s="155">
        <f t="shared" si="12"/>
        <v>0</v>
      </c>
      <c r="K59" s="155">
        <f t="shared" si="12"/>
        <v>0</v>
      </c>
      <c r="L59" s="155">
        <f t="shared" si="12"/>
        <v>0</v>
      </c>
    </row>
    <row r="60" spans="1:12" s="128" customFormat="1" ht="21.75">
      <c r="A60" s="168">
        <v>3.1</v>
      </c>
      <c r="B60" s="168" t="s">
        <v>205</v>
      </c>
      <c r="C60" s="169">
        <f>SUM(C61:C85)</f>
        <v>0</v>
      </c>
      <c r="D60" s="169">
        <f t="shared" ref="D60:L60" si="13">SUM(D61:D85)</f>
        <v>0</v>
      </c>
      <c r="E60" s="169">
        <f t="shared" si="13"/>
        <v>0</v>
      </c>
      <c r="F60" s="169">
        <f t="shared" si="13"/>
        <v>0</v>
      </c>
      <c r="G60" s="169">
        <f t="shared" si="13"/>
        <v>0</v>
      </c>
      <c r="H60" s="169">
        <f t="shared" si="13"/>
        <v>0</v>
      </c>
      <c r="I60" s="169">
        <f t="shared" si="13"/>
        <v>0</v>
      </c>
      <c r="J60" s="169">
        <v>0</v>
      </c>
      <c r="K60" s="169">
        <f t="shared" si="13"/>
        <v>0</v>
      </c>
      <c r="L60" s="169">
        <f t="shared" si="13"/>
        <v>0</v>
      </c>
    </row>
    <row r="61" spans="1:12" s="128" customFormat="1" ht="65.25">
      <c r="A61" s="161"/>
      <c r="B61" s="161" t="s">
        <v>206</v>
      </c>
      <c r="C61" s="162">
        <v>0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f t="shared" ref="J61:J85" si="14">F61+G61+H61+I61</f>
        <v>0</v>
      </c>
      <c r="K61" s="162">
        <v>0</v>
      </c>
      <c r="L61" s="162">
        <v>0</v>
      </c>
    </row>
    <row r="62" spans="1:12" ht="65.25">
      <c r="A62" s="161"/>
      <c r="B62" s="161" t="s">
        <v>207</v>
      </c>
      <c r="C62" s="162">
        <v>0</v>
      </c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f t="shared" si="14"/>
        <v>0</v>
      </c>
      <c r="K62" s="162">
        <v>0</v>
      </c>
      <c r="L62" s="162">
        <v>0</v>
      </c>
    </row>
    <row r="63" spans="1:12" ht="87">
      <c r="A63" s="161"/>
      <c r="B63" s="161" t="s">
        <v>208</v>
      </c>
      <c r="C63" s="162">
        <v>0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f t="shared" si="14"/>
        <v>0</v>
      </c>
      <c r="K63" s="162">
        <v>0</v>
      </c>
      <c r="L63" s="162">
        <v>0</v>
      </c>
    </row>
    <row r="64" spans="1:12" ht="87">
      <c r="A64" s="161"/>
      <c r="B64" s="161" t="s">
        <v>209</v>
      </c>
      <c r="C64" s="162">
        <v>0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f t="shared" si="14"/>
        <v>0</v>
      </c>
      <c r="K64" s="162">
        <v>0</v>
      </c>
      <c r="L64" s="162">
        <v>0</v>
      </c>
    </row>
    <row r="65" spans="1:12" ht="65.25">
      <c r="A65" s="161"/>
      <c r="B65" s="161" t="s">
        <v>210</v>
      </c>
      <c r="C65" s="162">
        <v>0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f t="shared" si="14"/>
        <v>0</v>
      </c>
      <c r="K65" s="162">
        <v>0</v>
      </c>
      <c r="L65" s="162">
        <v>0</v>
      </c>
    </row>
    <row r="66" spans="1:12" ht="65.25">
      <c r="A66" s="161"/>
      <c r="B66" s="161" t="s">
        <v>211</v>
      </c>
      <c r="C66" s="162">
        <v>0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f t="shared" si="14"/>
        <v>0</v>
      </c>
      <c r="K66" s="162">
        <v>0</v>
      </c>
      <c r="L66" s="162">
        <v>0</v>
      </c>
    </row>
    <row r="67" spans="1:12" ht="65.25">
      <c r="A67" s="161"/>
      <c r="B67" s="161" t="s">
        <v>212</v>
      </c>
      <c r="C67" s="162">
        <v>0</v>
      </c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f t="shared" si="14"/>
        <v>0</v>
      </c>
      <c r="K67" s="162">
        <v>0</v>
      </c>
      <c r="L67" s="162">
        <v>0</v>
      </c>
    </row>
    <row r="68" spans="1:12" ht="87">
      <c r="A68" s="161"/>
      <c r="B68" s="161" t="s">
        <v>213</v>
      </c>
      <c r="C68" s="162">
        <v>0</v>
      </c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2">
        <f t="shared" si="14"/>
        <v>0</v>
      </c>
      <c r="K68" s="162">
        <v>0</v>
      </c>
      <c r="L68" s="162">
        <v>0</v>
      </c>
    </row>
    <row r="69" spans="1:12" ht="65.25">
      <c r="A69" s="161"/>
      <c r="B69" s="161" t="s">
        <v>214</v>
      </c>
      <c r="C69" s="162">
        <v>0</v>
      </c>
      <c r="D69" s="162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f t="shared" si="14"/>
        <v>0</v>
      </c>
      <c r="K69" s="162">
        <v>0</v>
      </c>
      <c r="L69" s="162">
        <v>0</v>
      </c>
    </row>
    <row r="70" spans="1:12" ht="43.5">
      <c r="A70" s="161"/>
      <c r="B70" s="161" t="s">
        <v>215</v>
      </c>
      <c r="C70" s="162">
        <v>0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62">
        <v>0</v>
      </c>
    </row>
    <row r="71" spans="1:12" ht="65.25">
      <c r="A71" s="161"/>
      <c r="B71" s="161" t="s">
        <v>216</v>
      </c>
      <c r="C71" s="162">
        <v>0</v>
      </c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1500000</v>
      </c>
      <c r="K71" s="162">
        <v>0</v>
      </c>
      <c r="L71" s="162">
        <v>0</v>
      </c>
    </row>
    <row r="72" spans="1:12" ht="43.5">
      <c r="A72" s="161"/>
      <c r="B72" s="161" t="s">
        <v>217</v>
      </c>
      <c r="C72" s="162">
        <v>0</v>
      </c>
      <c r="D72" s="162">
        <v>0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2">
        <f t="shared" si="14"/>
        <v>0</v>
      </c>
      <c r="K72" s="162">
        <v>0</v>
      </c>
      <c r="L72" s="162">
        <v>0</v>
      </c>
    </row>
    <row r="73" spans="1:12" ht="65.25">
      <c r="A73" s="161"/>
      <c r="B73" s="161" t="s">
        <v>218</v>
      </c>
      <c r="C73" s="162">
        <v>0</v>
      </c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f t="shared" si="14"/>
        <v>0</v>
      </c>
      <c r="K73" s="162">
        <v>0</v>
      </c>
      <c r="L73" s="162">
        <v>0</v>
      </c>
    </row>
    <row r="74" spans="1:12" ht="43.5">
      <c r="A74" s="161"/>
      <c r="B74" s="161" t="s">
        <v>219</v>
      </c>
      <c r="C74" s="162">
        <v>0</v>
      </c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f t="shared" si="14"/>
        <v>0</v>
      </c>
      <c r="K74" s="162">
        <v>0</v>
      </c>
      <c r="L74" s="162">
        <v>0</v>
      </c>
    </row>
    <row r="75" spans="1:12" ht="65.25">
      <c r="A75" s="161"/>
      <c r="B75" s="161" t="s">
        <v>220</v>
      </c>
      <c r="C75" s="162">
        <v>0</v>
      </c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f t="shared" si="14"/>
        <v>0</v>
      </c>
      <c r="K75" s="162">
        <v>0</v>
      </c>
      <c r="L75" s="162">
        <v>0</v>
      </c>
    </row>
    <row r="76" spans="1:12" ht="43.5">
      <c r="A76" s="161"/>
      <c r="B76" s="161" t="s">
        <v>221</v>
      </c>
      <c r="C76" s="162">
        <v>0</v>
      </c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f t="shared" si="14"/>
        <v>0</v>
      </c>
      <c r="K76" s="162">
        <v>0</v>
      </c>
      <c r="L76" s="162">
        <v>0</v>
      </c>
    </row>
    <row r="77" spans="1:12" ht="65.25">
      <c r="A77" s="161"/>
      <c r="B77" s="161" t="s">
        <v>222</v>
      </c>
      <c r="C77" s="162">
        <v>0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f t="shared" si="14"/>
        <v>0</v>
      </c>
      <c r="K77" s="162">
        <v>0</v>
      </c>
      <c r="L77" s="162">
        <v>0</v>
      </c>
    </row>
    <row r="78" spans="1:12" ht="65.25">
      <c r="A78" s="161"/>
      <c r="B78" s="161" t="s">
        <v>223</v>
      </c>
      <c r="C78" s="162">
        <v>0</v>
      </c>
      <c r="D78" s="162"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2">
        <f t="shared" si="14"/>
        <v>0</v>
      </c>
      <c r="K78" s="162">
        <v>0</v>
      </c>
      <c r="L78" s="162">
        <v>0</v>
      </c>
    </row>
    <row r="79" spans="1:12" ht="108.75">
      <c r="A79" s="161"/>
      <c r="B79" s="161" t="s">
        <v>224</v>
      </c>
      <c r="C79" s="162">
        <v>0</v>
      </c>
      <c r="D79" s="162">
        <v>0</v>
      </c>
      <c r="E79" s="162">
        <v>0</v>
      </c>
      <c r="F79" s="162">
        <v>0</v>
      </c>
      <c r="G79" s="162">
        <v>0</v>
      </c>
      <c r="H79" s="162">
        <v>0</v>
      </c>
      <c r="I79" s="162">
        <v>0</v>
      </c>
      <c r="J79" s="162">
        <f t="shared" si="14"/>
        <v>0</v>
      </c>
      <c r="K79" s="162">
        <v>0</v>
      </c>
      <c r="L79" s="162">
        <v>0</v>
      </c>
    </row>
    <row r="80" spans="1:12" ht="65.25">
      <c r="A80" s="161"/>
      <c r="B80" s="161" t="s">
        <v>225</v>
      </c>
      <c r="C80" s="162">
        <v>0</v>
      </c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f t="shared" si="14"/>
        <v>0</v>
      </c>
      <c r="K80" s="162">
        <v>0</v>
      </c>
      <c r="L80" s="162">
        <v>0</v>
      </c>
    </row>
    <row r="81" spans="1:12" ht="65.25">
      <c r="A81" s="161"/>
      <c r="B81" s="161" t="s">
        <v>226</v>
      </c>
      <c r="C81" s="162">
        <v>0</v>
      </c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f t="shared" si="14"/>
        <v>0</v>
      </c>
      <c r="K81" s="162">
        <v>0</v>
      </c>
      <c r="L81" s="162">
        <v>0</v>
      </c>
    </row>
    <row r="82" spans="1:12" ht="65.25">
      <c r="A82" s="161"/>
      <c r="B82" s="161" t="s">
        <v>227</v>
      </c>
      <c r="C82" s="162">
        <v>0</v>
      </c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f t="shared" si="14"/>
        <v>0</v>
      </c>
      <c r="K82" s="162">
        <v>0</v>
      </c>
      <c r="L82" s="162">
        <v>0</v>
      </c>
    </row>
    <row r="83" spans="1:12" ht="43.5">
      <c r="A83" s="161"/>
      <c r="B83" s="161" t="s">
        <v>228</v>
      </c>
      <c r="C83" s="162">
        <v>0</v>
      </c>
      <c r="D83" s="162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f t="shared" si="14"/>
        <v>0</v>
      </c>
      <c r="K83" s="162">
        <v>0</v>
      </c>
      <c r="L83" s="162">
        <v>0</v>
      </c>
    </row>
    <row r="84" spans="1:12" ht="87">
      <c r="A84" s="161"/>
      <c r="B84" s="161" t="s">
        <v>229</v>
      </c>
      <c r="C84" s="162">
        <v>0</v>
      </c>
      <c r="D84" s="162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f t="shared" si="14"/>
        <v>0</v>
      </c>
      <c r="K84" s="162">
        <v>0</v>
      </c>
      <c r="L84" s="162">
        <v>0</v>
      </c>
    </row>
    <row r="85" spans="1:12" ht="65.25">
      <c r="A85" s="161"/>
      <c r="B85" s="161" t="s">
        <v>230</v>
      </c>
      <c r="C85" s="162">
        <v>0</v>
      </c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f t="shared" si="14"/>
        <v>0</v>
      </c>
      <c r="K85" s="162">
        <v>0</v>
      </c>
      <c r="L85" s="162">
        <v>0</v>
      </c>
    </row>
    <row r="86" spans="1:12" s="128" customFormat="1" ht="43.5">
      <c r="A86" s="168">
        <v>3.2</v>
      </c>
      <c r="B86" s="170" t="s">
        <v>231</v>
      </c>
      <c r="C86" s="169">
        <f>SUM(C87:C97)</f>
        <v>0</v>
      </c>
      <c r="D86" s="169">
        <f t="shared" ref="D86:H86" si="15">SUM(D87:D97)</f>
        <v>0</v>
      </c>
      <c r="E86" s="169">
        <f t="shared" si="15"/>
        <v>0</v>
      </c>
      <c r="F86" s="169">
        <f t="shared" si="15"/>
        <v>0</v>
      </c>
      <c r="G86" s="169">
        <f t="shared" si="15"/>
        <v>0</v>
      </c>
      <c r="H86" s="169">
        <f t="shared" si="15"/>
        <v>0</v>
      </c>
      <c r="I86" s="169">
        <f>SUM(E86:H86)</f>
        <v>0</v>
      </c>
      <c r="J86" s="169">
        <f>SUM(J87:J97)</f>
        <v>0</v>
      </c>
      <c r="K86" s="169">
        <f>SUM(K87:K97)</f>
        <v>0</v>
      </c>
      <c r="L86" s="169">
        <f>SUM(J86:K86)</f>
        <v>0</v>
      </c>
    </row>
    <row r="87" spans="1:12" s="128" customFormat="1" ht="87" hidden="1" outlineLevel="1">
      <c r="A87" s="161"/>
      <c r="B87" s="165" t="s">
        <v>232</v>
      </c>
      <c r="C87" s="162">
        <v>0</v>
      </c>
      <c r="D87" s="162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f t="shared" ref="J87:J101" si="16">F87+G87+H87+I87</f>
        <v>0</v>
      </c>
      <c r="K87" s="162">
        <v>0</v>
      </c>
      <c r="L87" s="162">
        <v>0</v>
      </c>
    </row>
    <row r="88" spans="1:12" s="128" customFormat="1" ht="43.5" hidden="1" outlineLevel="1">
      <c r="A88" s="161"/>
      <c r="B88" s="165" t="s">
        <v>233</v>
      </c>
      <c r="C88" s="162">
        <v>0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f t="shared" si="16"/>
        <v>0</v>
      </c>
      <c r="K88" s="162">
        <v>0</v>
      </c>
      <c r="L88" s="162">
        <v>0</v>
      </c>
    </row>
    <row r="89" spans="1:12" s="128" customFormat="1" ht="43.5" hidden="1" outlineLevel="1">
      <c r="A89" s="161"/>
      <c r="B89" s="165" t="s">
        <v>234</v>
      </c>
      <c r="C89" s="162">
        <v>0</v>
      </c>
      <c r="D89" s="162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f t="shared" si="16"/>
        <v>0</v>
      </c>
      <c r="K89" s="162">
        <v>0</v>
      </c>
      <c r="L89" s="162">
        <v>0</v>
      </c>
    </row>
    <row r="90" spans="1:12" s="128" customFormat="1" ht="65.25" hidden="1" outlineLevel="1">
      <c r="A90" s="161"/>
      <c r="B90" s="165" t="s">
        <v>235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</row>
    <row r="91" spans="1:12" s="128" customFormat="1" ht="43.5" hidden="1" outlineLevel="1">
      <c r="A91" s="161"/>
      <c r="B91" s="165" t="s">
        <v>236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</row>
    <row r="92" spans="1:12" s="128" customFormat="1" ht="43.5" hidden="1" outlineLevel="1">
      <c r="A92" s="161"/>
      <c r="B92" s="165" t="s">
        <v>237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</row>
    <row r="93" spans="1:12" s="128" customFormat="1" ht="43.5" hidden="1" outlineLevel="1">
      <c r="A93" s="161"/>
      <c r="B93" s="165" t="s">
        <v>238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</row>
    <row r="94" spans="1:12" s="128" customFormat="1" ht="65.25" hidden="1" outlineLevel="1">
      <c r="A94" s="161"/>
      <c r="B94" s="165" t="s">
        <v>239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</row>
    <row r="95" spans="1:12" s="128" customFormat="1" ht="43.5" hidden="1" outlineLevel="1">
      <c r="A95" s="161"/>
      <c r="B95" s="165" t="s">
        <v>240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</row>
    <row r="96" spans="1:12" s="128" customFormat="1" ht="43.5" hidden="1" outlineLevel="1">
      <c r="A96" s="161"/>
      <c r="B96" s="161" t="s">
        <v>241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</row>
    <row r="97" spans="1:12" s="128" customFormat="1" ht="43.5" hidden="1" outlineLevel="1">
      <c r="A97" s="161"/>
      <c r="B97" s="161" t="s">
        <v>242</v>
      </c>
      <c r="C97" s="162"/>
      <c r="D97" s="162"/>
      <c r="E97" s="162"/>
      <c r="F97" s="162"/>
      <c r="G97" s="162"/>
      <c r="H97" s="162"/>
      <c r="I97" s="162"/>
      <c r="J97" s="162"/>
      <c r="K97" s="162"/>
      <c r="L97" s="162"/>
    </row>
    <row r="98" spans="1:12" s="128" customFormat="1" ht="21.75" hidden="1" outlineLevel="1">
      <c r="A98" s="168">
        <v>3.3</v>
      </c>
      <c r="B98" s="170" t="s">
        <v>243</v>
      </c>
      <c r="C98" s="169">
        <f>SUM(C99:C101)</f>
        <v>0</v>
      </c>
      <c r="D98" s="169">
        <f t="shared" ref="D98:L98" si="17">SUM(D99:D101)</f>
        <v>0</v>
      </c>
      <c r="E98" s="169">
        <f t="shared" si="17"/>
        <v>0</v>
      </c>
      <c r="F98" s="169">
        <f t="shared" si="17"/>
        <v>0</v>
      </c>
      <c r="G98" s="169">
        <f t="shared" si="17"/>
        <v>0</v>
      </c>
      <c r="H98" s="169">
        <f t="shared" si="17"/>
        <v>0</v>
      </c>
      <c r="I98" s="169">
        <f t="shared" si="17"/>
        <v>0</v>
      </c>
      <c r="J98" s="169">
        <f t="shared" si="17"/>
        <v>0</v>
      </c>
      <c r="K98" s="169">
        <f t="shared" si="17"/>
        <v>0</v>
      </c>
      <c r="L98" s="169">
        <f t="shared" si="17"/>
        <v>0</v>
      </c>
    </row>
    <row r="99" spans="1:12" s="128" customFormat="1" ht="43.5" hidden="1" outlineLevel="1">
      <c r="A99" s="161"/>
      <c r="B99" s="161" t="s">
        <v>244</v>
      </c>
      <c r="C99" s="162">
        <v>0</v>
      </c>
      <c r="D99" s="162">
        <v>0</v>
      </c>
      <c r="E99" s="162">
        <v>0</v>
      </c>
      <c r="F99" s="162">
        <v>0</v>
      </c>
      <c r="G99" s="162">
        <v>0</v>
      </c>
      <c r="H99" s="162">
        <v>0</v>
      </c>
      <c r="I99" s="162">
        <v>0</v>
      </c>
      <c r="J99" s="162">
        <f t="shared" si="16"/>
        <v>0</v>
      </c>
      <c r="K99" s="162">
        <v>0</v>
      </c>
      <c r="L99" s="162">
        <v>0</v>
      </c>
    </row>
    <row r="100" spans="1:12" s="128" customFormat="1" ht="43.5" hidden="1" outlineLevel="1">
      <c r="A100" s="161"/>
      <c r="B100" s="161" t="s">
        <v>245</v>
      </c>
      <c r="C100" s="162">
        <v>0</v>
      </c>
      <c r="D100" s="162">
        <v>0</v>
      </c>
      <c r="E100" s="162">
        <v>0</v>
      </c>
      <c r="F100" s="162">
        <v>0</v>
      </c>
      <c r="G100" s="162">
        <v>0</v>
      </c>
      <c r="H100" s="162">
        <v>0</v>
      </c>
      <c r="I100" s="162">
        <v>0</v>
      </c>
      <c r="J100" s="162">
        <f t="shared" si="16"/>
        <v>0</v>
      </c>
      <c r="K100" s="162">
        <v>0</v>
      </c>
      <c r="L100" s="162">
        <v>0</v>
      </c>
    </row>
    <row r="101" spans="1:12" s="128" customFormat="1" ht="43.5" hidden="1" outlineLevel="1">
      <c r="A101" s="161"/>
      <c r="B101" s="161" t="s">
        <v>246</v>
      </c>
      <c r="C101" s="162">
        <v>0</v>
      </c>
      <c r="D101" s="162">
        <v>0</v>
      </c>
      <c r="E101" s="162">
        <v>0</v>
      </c>
      <c r="F101" s="162">
        <v>0</v>
      </c>
      <c r="G101" s="162">
        <v>0</v>
      </c>
      <c r="H101" s="162">
        <v>0</v>
      </c>
      <c r="I101" s="162">
        <v>0</v>
      </c>
      <c r="J101" s="162">
        <f t="shared" si="16"/>
        <v>0</v>
      </c>
      <c r="K101" s="162">
        <v>0</v>
      </c>
      <c r="L101" s="162">
        <v>0</v>
      </c>
    </row>
    <row r="102" spans="1:12" s="128" customFormat="1" ht="21.75" collapsed="1">
      <c r="B102" s="171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</row>
    <row r="103" spans="1:12" s="174" customFormat="1">
      <c r="A103" s="173" t="s">
        <v>247</v>
      </c>
    </row>
    <row r="104" spans="1:12" s="174" customFormat="1">
      <c r="A104" s="175" t="s">
        <v>248</v>
      </c>
    </row>
    <row r="106" spans="1:12">
      <c r="A106" s="176" t="s">
        <v>249</v>
      </c>
      <c r="B106" s="177"/>
      <c r="C106" s="176" t="s">
        <v>250</v>
      </c>
      <c r="D106" s="178"/>
      <c r="F106" s="179" t="s">
        <v>251</v>
      </c>
      <c r="G106" s="180"/>
      <c r="H106" s="180"/>
      <c r="I106" s="180"/>
      <c r="J106" s="180"/>
    </row>
    <row r="107" spans="1:12">
      <c r="A107" s="181" t="s">
        <v>249</v>
      </c>
      <c r="B107" s="182"/>
      <c r="C107" s="183" t="s">
        <v>252</v>
      </c>
      <c r="F107" s="183" t="s">
        <v>253</v>
      </c>
      <c r="I107" s="183" t="s">
        <v>254</v>
      </c>
    </row>
    <row r="108" spans="1:12">
      <c r="A108" s="183"/>
      <c r="B108" s="182"/>
      <c r="C108" s="183" t="s">
        <v>255</v>
      </c>
      <c r="F108" s="183" t="s">
        <v>256</v>
      </c>
      <c r="I108" s="183" t="s">
        <v>257</v>
      </c>
    </row>
    <row r="109" spans="1:12">
      <c r="A109" s="176" t="s">
        <v>258</v>
      </c>
      <c r="B109" s="177"/>
      <c r="C109" s="183" t="s">
        <v>259</v>
      </c>
      <c r="F109" s="183" t="s">
        <v>260</v>
      </c>
      <c r="I109" s="183" t="s">
        <v>261</v>
      </c>
    </row>
    <row r="110" spans="1:12">
      <c r="A110" s="181" t="s">
        <v>262</v>
      </c>
      <c r="B110" s="182"/>
      <c r="C110" s="183" t="s">
        <v>263</v>
      </c>
      <c r="F110" s="183" t="s">
        <v>264</v>
      </c>
      <c r="I110" s="183" t="s">
        <v>265</v>
      </c>
    </row>
    <row r="111" spans="1:12">
      <c r="A111" s="181" t="s">
        <v>266</v>
      </c>
      <c r="B111" s="182"/>
      <c r="C111" s="183" t="s">
        <v>267</v>
      </c>
      <c r="F111" s="183" t="s">
        <v>268</v>
      </c>
      <c r="I111" s="183" t="s">
        <v>269</v>
      </c>
    </row>
    <row r="112" spans="1:12">
      <c r="A112" s="183" t="s">
        <v>270</v>
      </c>
      <c r="B112" s="182"/>
      <c r="C112" s="183" t="s">
        <v>271</v>
      </c>
      <c r="F112" s="183" t="s">
        <v>272</v>
      </c>
      <c r="I112" s="183" t="s">
        <v>273</v>
      </c>
    </row>
    <row r="113" spans="1:9">
      <c r="A113" s="183" t="s">
        <v>274</v>
      </c>
      <c r="B113" s="182"/>
      <c r="C113" s="183" t="s">
        <v>275</v>
      </c>
      <c r="F113" s="183" t="s">
        <v>276</v>
      </c>
      <c r="I113" s="183" t="s">
        <v>277</v>
      </c>
    </row>
    <row r="114" spans="1:9">
      <c r="A114" s="183" t="s">
        <v>278</v>
      </c>
      <c r="B114" s="182"/>
      <c r="C114" s="183" t="s">
        <v>279</v>
      </c>
      <c r="F114" s="183" t="s">
        <v>280</v>
      </c>
      <c r="I114" s="183" t="s">
        <v>281</v>
      </c>
    </row>
    <row r="115" spans="1:9">
      <c r="A115" s="183" t="s">
        <v>282</v>
      </c>
      <c r="B115" s="182"/>
      <c r="C115" s="183" t="s">
        <v>283</v>
      </c>
      <c r="F115" s="183" t="s">
        <v>284</v>
      </c>
      <c r="I115" s="184" t="s">
        <v>285</v>
      </c>
    </row>
    <row r="116" spans="1:9">
      <c r="A116" s="183" t="s">
        <v>286</v>
      </c>
      <c r="B116" s="182"/>
      <c r="C116" s="176" t="s">
        <v>287</v>
      </c>
      <c r="D116" s="178"/>
      <c r="E116" s="178"/>
      <c r="F116" s="183" t="s">
        <v>288</v>
      </c>
      <c r="I116" s="183" t="s">
        <v>289</v>
      </c>
    </row>
    <row r="117" spans="1:9">
      <c r="A117" s="183" t="s">
        <v>290</v>
      </c>
      <c r="B117" s="182"/>
      <c r="C117" s="183" t="s">
        <v>291</v>
      </c>
      <c r="F117" s="183" t="s">
        <v>292</v>
      </c>
      <c r="I117" s="183" t="s">
        <v>293</v>
      </c>
    </row>
    <row r="118" spans="1:9">
      <c r="A118" s="183" t="s">
        <v>294</v>
      </c>
      <c r="B118" s="182"/>
      <c r="C118" s="183" t="s">
        <v>295</v>
      </c>
      <c r="F118" s="183" t="s">
        <v>296</v>
      </c>
      <c r="I118" s="183" t="s">
        <v>297</v>
      </c>
    </row>
    <row r="119" spans="1:9">
      <c r="A119" s="183" t="s">
        <v>298</v>
      </c>
      <c r="B119" s="182"/>
      <c r="C119" s="183" t="s">
        <v>299</v>
      </c>
      <c r="F119" s="183" t="s">
        <v>300</v>
      </c>
      <c r="I119" s="183" t="s">
        <v>301</v>
      </c>
    </row>
    <row r="120" spans="1:9">
      <c r="A120" s="183" t="s">
        <v>302</v>
      </c>
      <c r="B120" s="182"/>
      <c r="C120" s="183" t="s">
        <v>303</v>
      </c>
      <c r="F120" s="183" t="s">
        <v>304</v>
      </c>
      <c r="I120" s="183" t="s">
        <v>305</v>
      </c>
    </row>
    <row r="121" spans="1:9">
      <c r="A121" s="183" t="s">
        <v>306</v>
      </c>
      <c r="B121" s="182"/>
      <c r="C121" s="176" t="s">
        <v>307</v>
      </c>
      <c r="F121" s="183" t="s">
        <v>308</v>
      </c>
      <c r="I121" s="183" t="s">
        <v>309</v>
      </c>
    </row>
    <row r="122" spans="1:9">
      <c r="A122" s="183" t="s">
        <v>310</v>
      </c>
      <c r="B122" s="182"/>
      <c r="C122" s="183" t="s">
        <v>311</v>
      </c>
      <c r="F122" s="183" t="s">
        <v>312</v>
      </c>
      <c r="I122" s="183" t="s">
        <v>313</v>
      </c>
    </row>
    <row r="123" spans="1:9">
      <c r="A123" s="183" t="s">
        <v>314</v>
      </c>
      <c r="B123" s="182"/>
      <c r="C123" s="183" t="s">
        <v>315</v>
      </c>
      <c r="F123" s="183" t="s">
        <v>316</v>
      </c>
      <c r="I123" s="183" t="s">
        <v>317</v>
      </c>
    </row>
    <row r="124" spans="1:9">
      <c r="B124" s="182"/>
      <c r="C124" s="176" t="s">
        <v>318</v>
      </c>
      <c r="D124" s="178"/>
      <c r="E124" s="178"/>
      <c r="F124" s="183" t="s">
        <v>319</v>
      </c>
      <c r="I124" s="183" t="s">
        <v>320</v>
      </c>
    </row>
    <row r="125" spans="1:9">
      <c r="B125" s="182"/>
      <c r="C125" s="182" t="s">
        <v>321</v>
      </c>
      <c r="F125" s="183" t="s">
        <v>322</v>
      </c>
      <c r="I125" s="183" t="s">
        <v>323</v>
      </c>
    </row>
    <row r="126" spans="1:9">
      <c r="B126" s="182"/>
      <c r="C126" s="182"/>
    </row>
    <row r="127" spans="1:9">
      <c r="A127" s="185"/>
      <c r="C127" s="182"/>
      <c r="D127" s="182"/>
    </row>
    <row r="128" spans="1:9">
      <c r="A128" s="185"/>
      <c r="C128" s="182"/>
      <c r="D128" s="182"/>
    </row>
    <row r="129" spans="2:5">
      <c r="B129" s="185"/>
      <c r="D129" s="182"/>
      <c r="E129" s="182"/>
    </row>
    <row r="130" spans="2:5">
      <c r="B130" s="185"/>
      <c r="D130" s="182"/>
      <c r="E130" s="182"/>
    </row>
    <row r="131" spans="2:5">
      <c r="B131" s="185"/>
      <c r="D131" s="182"/>
      <c r="E131" s="182"/>
    </row>
    <row r="132" spans="2:5">
      <c r="B132" s="185"/>
      <c r="D132" s="182"/>
      <c r="E132" s="182"/>
    </row>
    <row r="133" spans="2:5">
      <c r="B133" s="186"/>
      <c r="D133" s="182"/>
      <c r="E133" s="182"/>
    </row>
    <row r="134" spans="2:5">
      <c r="B134" s="185"/>
      <c r="D134" s="182"/>
      <c r="E134" s="182"/>
    </row>
    <row r="135" spans="2:5">
      <c r="B135" s="185"/>
      <c r="D135" s="182"/>
      <c r="E135" s="182"/>
    </row>
    <row r="136" spans="2:5">
      <c r="B136" s="185"/>
      <c r="D136" s="182"/>
      <c r="E136" s="182"/>
    </row>
    <row r="137" spans="2:5">
      <c r="B137" s="185"/>
      <c r="D137" s="182"/>
      <c r="E137" s="182"/>
    </row>
    <row r="138" spans="2:5">
      <c r="B138" s="186"/>
      <c r="D138" s="182"/>
      <c r="E138" s="182"/>
    </row>
    <row r="139" spans="2:5">
      <c r="B139" s="185"/>
      <c r="D139" s="182"/>
      <c r="E139" s="182"/>
    </row>
    <row r="140" spans="2:5">
      <c r="B140" s="185"/>
      <c r="D140" s="182"/>
      <c r="E140" s="182"/>
    </row>
    <row r="141" spans="2:5">
      <c r="B141" s="186"/>
      <c r="D141" s="182"/>
      <c r="E141" s="182"/>
    </row>
    <row r="142" spans="2:5">
      <c r="B142" s="185"/>
      <c r="D142" s="182"/>
      <c r="E142" s="182"/>
    </row>
    <row r="143" spans="2:5">
      <c r="B143" s="185"/>
      <c r="D143" s="182"/>
      <c r="E143" s="182"/>
    </row>
    <row r="144" spans="2:5">
      <c r="B144" s="185"/>
      <c r="D144" s="182"/>
      <c r="E144" s="182"/>
    </row>
    <row r="145" spans="2:5">
      <c r="B145" s="185"/>
      <c r="D145" s="182"/>
      <c r="E145" s="182"/>
    </row>
    <row r="146" spans="2:5">
      <c r="B146" s="185"/>
      <c r="D146" s="182"/>
      <c r="E146" s="182"/>
    </row>
    <row r="147" spans="2:5">
      <c r="B147" s="185"/>
      <c r="D147" s="182"/>
      <c r="E147" s="182"/>
    </row>
    <row r="148" spans="2:5">
      <c r="B148" s="185"/>
      <c r="D148" s="182"/>
      <c r="E148" s="182"/>
    </row>
    <row r="149" spans="2:5">
      <c r="B149" s="185"/>
      <c r="D149" s="182"/>
      <c r="E149" s="182"/>
    </row>
    <row r="150" spans="2:5">
      <c r="B150" s="185"/>
      <c r="D150" s="182"/>
      <c r="E150" s="182"/>
    </row>
    <row r="151" spans="2:5">
      <c r="B151" s="185"/>
      <c r="D151" s="182"/>
      <c r="E151" s="182"/>
    </row>
    <row r="152" spans="2:5">
      <c r="B152" s="185"/>
      <c r="D152" s="182"/>
      <c r="E152" s="182"/>
    </row>
    <row r="153" spans="2:5">
      <c r="B153" s="185"/>
      <c r="D153" s="182"/>
      <c r="E153" s="182"/>
    </row>
    <row r="154" spans="2:5">
      <c r="B154" s="185"/>
      <c r="D154" s="182"/>
      <c r="E154" s="182"/>
    </row>
    <row r="155" spans="2:5">
      <c r="B155" s="185"/>
      <c r="D155" s="182"/>
      <c r="E155" s="182"/>
    </row>
    <row r="156" spans="2:5">
      <c r="B156" s="185"/>
      <c r="D156" s="182"/>
      <c r="E156" s="182"/>
    </row>
    <row r="157" spans="2:5">
      <c r="B157" s="185"/>
      <c r="D157" s="182"/>
      <c r="E157" s="182"/>
    </row>
    <row r="158" spans="2:5">
      <c r="B158" s="185"/>
      <c r="D158" s="182"/>
      <c r="E158" s="182"/>
    </row>
    <row r="159" spans="2:5">
      <c r="B159" s="185"/>
      <c r="D159" s="182"/>
      <c r="E159" s="182"/>
    </row>
    <row r="160" spans="2:5">
      <c r="B160" s="185"/>
      <c r="D160" s="182"/>
      <c r="E160" s="182"/>
    </row>
    <row r="161" spans="2:5">
      <c r="B161" s="185"/>
      <c r="D161" s="182"/>
      <c r="E161" s="182"/>
    </row>
    <row r="162" spans="2:5">
      <c r="B162" s="185"/>
      <c r="D162" s="182"/>
      <c r="E162" s="182"/>
    </row>
    <row r="163" spans="2:5">
      <c r="B163" s="185"/>
      <c r="D163" s="182"/>
      <c r="E163" s="182"/>
    </row>
    <row r="164" spans="2:5">
      <c r="B164" s="185"/>
      <c r="D164" s="182"/>
      <c r="E164" s="182"/>
    </row>
    <row r="165" spans="2:5">
      <c r="B165" s="185"/>
      <c r="D165" s="182"/>
      <c r="E165" s="182"/>
    </row>
    <row r="166" spans="2:5">
      <c r="B166" s="185"/>
      <c r="D166" s="182"/>
      <c r="E166" s="182"/>
    </row>
    <row r="167" spans="2:5">
      <c r="B167" s="185"/>
      <c r="D167" s="182"/>
      <c r="E167" s="182"/>
    </row>
    <row r="168" spans="2:5">
      <c r="B168" s="185"/>
      <c r="D168" s="182"/>
      <c r="E168" s="182"/>
    </row>
    <row r="169" spans="2:5">
      <c r="B169" s="185"/>
      <c r="D169" s="182"/>
      <c r="E169" s="182"/>
    </row>
    <row r="170" spans="2:5">
      <c r="B170" s="185"/>
      <c r="D170" s="182"/>
      <c r="E170" s="182"/>
    </row>
    <row r="171" spans="2:5">
      <c r="B171" s="185"/>
      <c r="D171" s="182"/>
      <c r="E171" s="182"/>
    </row>
    <row r="172" spans="2:5">
      <c r="B172" s="185"/>
      <c r="D172" s="182"/>
      <c r="E172" s="182"/>
    </row>
    <row r="173" spans="2:5">
      <c r="B173" s="185"/>
      <c r="D173" s="182"/>
      <c r="E173" s="182"/>
    </row>
    <row r="174" spans="2:5">
      <c r="B174" s="185"/>
      <c r="D174" s="182"/>
      <c r="E174" s="182"/>
    </row>
    <row r="175" spans="2:5">
      <c r="B175" s="185"/>
      <c r="D175" s="182"/>
      <c r="E175" s="182"/>
    </row>
    <row r="176" spans="2:5">
      <c r="B176" s="185"/>
      <c r="D176" s="182"/>
      <c r="E176" s="182"/>
    </row>
    <row r="177" spans="2:5">
      <c r="B177" s="185"/>
      <c r="D177" s="182"/>
      <c r="E177" s="182"/>
    </row>
    <row r="178" spans="2:5">
      <c r="B178" s="185"/>
      <c r="D178" s="182"/>
      <c r="E178" s="182"/>
    </row>
    <row r="179" spans="2:5">
      <c r="B179" s="185"/>
      <c r="D179" s="182"/>
      <c r="E179" s="182"/>
    </row>
    <row r="180" spans="2:5">
      <c r="B180" s="185"/>
      <c r="D180" s="182"/>
      <c r="E180" s="182"/>
    </row>
    <row r="181" spans="2:5">
      <c r="B181" s="185"/>
      <c r="D181" s="182"/>
      <c r="E181" s="182"/>
    </row>
    <row r="182" spans="2:5">
      <c r="B182" s="182"/>
      <c r="C182" s="182"/>
      <c r="D182" s="182"/>
      <c r="E182" s="182"/>
    </row>
    <row r="183" spans="2:5">
      <c r="B183" s="182"/>
      <c r="C183" s="182"/>
      <c r="D183" s="182"/>
      <c r="E183" s="182"/>
    </row>
    <row r="184" spans="2:5">
      <c r="B184" s="182"/>
      <c r="C184" s="182"/>
      <c r="D184" s="182"/>
      <c r="E184" s="182"/>
    </row>
    <row r="185" spans="2:5">
      <c r="B185" s="182"/>
      <c r="C185" s="182"/>
      <c r="D185" s="182"/>
      <c r="E185" s="182"/>
    </row>
    <row r="186" spans="2:5">
      <c r="B186" s="182"/>
      <c r="C186" s="182"/>
      <c r="D186" s="182"/>
      <c r="E186" s="182"/>
    </row>
    <row r="187" spans="2:5">
      <c r="B187" s="182"/>
      <c r="C187" s="182"/>
      <c r="D187" s="182"/>
      <c r="E187" s="182"/>
    </row>
    <row r="188" spans="2:5">
      <c r="B188" s="182"/>
      <c r="C188" s="182"/>
      <c r="D188" s="182"/>
      <c r="E188" s="182"/>
    </row>
    <row r="189" spans="2:5">
      <c r="B189" s="182"/>
      <c r="C189" s="182"/>
      <c r="D189" s="182"/>
      <c r="E189" s="182"/>
    </row>
    <row r="190" spans="2:5">
      <c r="B190" s="182"/>
      <c r="C190" s="182"/>
      <c r="D190" s="182"/>
      <c r="E190" s="182"/>
    </row>
    <row r="191" spans="2:5">
      <c r="B191" s="182"/>
      <c r="C191" s="182"/>
      <c r="D191" s="182"/>
      <c r="E191" s="182"/>
    </row>
    <row r="192" spans="2:5">
      <c r="B192" s="182"/>
      <c r="C192" s="182"/>
      <c r="D192" s="182"/>
      <c r="E192" s="182"/>
    </row>
    <row r="193" spans="2:5">
      <c r="B193" s="182"/>
      <c r="C193" s="182"/>
      <c r="D193" s="182"/>
      <c r="E193" s="182"/>
    </row>
    <row r="194" spans="2:5">
      <c r="B194" s="182"/>
      <c r="C194" s="182"/>
      <c r="D194" s="182"/>
      <c r="E194" s="182"/>
    </row>
    <row r="195" spans="2:5">
      <c r="B195" s="182"/>
      <c r="C195" s="182"/>
      <c r="D195" s="182"/>
      <c r="E195" s="182"/>
    </row>
    <row r="196" spans="2:5">
      <c r="B196" s="182"/>
      <c r="C196" s="182"/>
      <c r="D196" s="182"/>
      <c r="E196" s="182"/>
    </row>
    <row r="197" spans="2:5">
      <c r="B197" s="182"/>
      <c r="C197" s="182"/>
      <c r="D197" s="182"/>
      <c r="E197" s="182"/>
    </row>
    <row r="198" spans="2:5">
      <c r="B198" s="182"/>
      <c r="C198" s="182"/>
      <c r="D198" s="182"/>
      <c r="E198" s="182"/>
    </row>
    <row r="199" spans="2:5">
      <c r="B199" s="182"/>
      <c r="C199" s="182"/>
      <c r="D199" s="182"/>
      <c r="E199" s="182"/>
    </row>
    <row r="200" spans="2:5">
      <c r="B200" s="182"/>
      <c r="C200" s="182"/>
      <c r="D200" s="182"/>
      <c r="E200" s="182"/>
    </row>
    <row r="201" spans="2:5">
      <c r="B201" s="182"/>
      <c r="C201" s="182"/>
      <c r="D201" s="182"/>
      <c r="E201" s="182"/>
    </row>
    <row r="202" spans="2:5">
      <c r="B202" s="182"/>
      <c r="C202" s="182"/>
      <c r="D202" s="182"/>
      <c r="E202" s="182"/>
    </row>
    <row r="203" spans="2:5">
      <c r="B203" s="182"/>
      <c r="C203" s="182"/>
      <c r="D203" s="182"/>
      <c r="E203" s="182"/>
    </row>
    <row r="204" spans="2:5">
      <c r="B204" s="182"/>
      <c r="C204" s="182"/>
      <c r="D204" s="182"/>
      <c r="E204" s="182"/>
    </row>
    <row r="205" spans="2:5">
      <c r="B205" s="182"/>
      <c r="C205" s="182"/>
      <c r="D205" s="182"/>
      <c r="E205" s="182"/>
    </row>
    <row r="206" spans="2:5">
      <c r="B206" s="182"/>
      <c r="C206" s="182"/>
      <c r="D206" s="182"/>
      <c r="E206" s="182"/>
    </row>
    <row r="207" spans="2:5">
      <c r="B207" s="182"/>
      <c r="C207" s="182"/>
      <c r="D207" s="182"/>
      <c r="E207" s="182"/>
    </row>
    <row r="208" spans="2:5">
      <c r="B208" s="182"/>
      <c r="C208" s="182"/>
      <c r="D208" s="182"/>
      <c r="E208" s="182"/>
    </row>
    <row r="209" spans="2:5">
      <c r="B209" s="182"/>
      <c r="C209" s="182"/>
      <c r="D209" s="182"/>
      <c r="E209" s="182"/>
    </row>
    <row r="210" spans="2:5">
      <c r="B210" s="182"/>
      <c r="C210" s="182"/>
      <c r="D210" s="182"/>
      <c r="E210" s="182"/>
    </row>
    <row r="211" spans="2:5">
      <c r="B211" s="182"/>
      <c r="C211" s="182"/>
      <c r="D211" s="182"/>
      <c r="E211" s="182"/>
    </row>
    <row r="212" spans="2:5">
      <c r="B212" s="182"/>
      <c r="C212" s="182"/>
      <c r="D212" s="182"/>
      <c r="E212" s="182"/>
    </row>
    <row r="213" spans="2:5">
      <c r="B213" s="182"/>
      <c r="C213" s="182"/>
      <c r="D213" s="182"/>
      <c r="E213" s="182"/>
    </row>
    <row r="214" spans="2:5">
      <c r="B214" s="182"/>
      <c r="C214" s="182"/>
      <c r="D214" s="182"/>
      <c r="E214" s="182"/>
    </row>
    <row r="215" spans="2:5">
      <c r="B215" s="182"/>
      <c r="C215" s="182"/>
      <c r="D215" s="182"/>
      <c r="E215" s="182"/>
    </row>
    <row r="216" spans="2:5">
      <c r="B216" s="182"/>
      <c r="C216" s="182"/>
      <c r="D216" s="182"/>
      <c r="E216" s="182"/>
    </row>
    <row r="217" spans="2:5">
      <c r="B217" s="182"/>
      <c r="C217" s="182"/>
      <c r="D217" s="182"/>
      <c r="E217" s="182"/>
    </row>
    <row r="218" spans="2:5">
      <c r="B218" s="182"/>
      <c r="C218" s="182"/>
      <c r="D218" s="182"/>
      <c r="E218" s="182"/>
    </row>
    <row r="219" spans="2:5">
      <c r="B219" s="182"/>
      <c r="C219" s="182"/>
      <c r="D219" s="182"/>
      <c r="E219" s="182"/>
    </row>
    <row r="220" spans="2:5">
      <c r="B220" s="182"/>
      <c r="C220" s="182"/>
      <c r="D220" s="182"/>
      <c r="E220" s="182"/>
    </row>
    <row r="221" spans="2:5">
      <c r="B221" s="182"/>
      <c r="C221" s="182"/>
      <c r="D221" s="182"/>
      <c r="E221" s="182"/>
    </row>
    <row r="222" spans="2:5">
      <c r="B222" s="182"/>
      <c r="C222" s="182"/>
      <c r="D222" s="182"/>
      <c r="E222" s="182"/>
    </row>
    <row r="223" spans="2:5">
      <c r="B223" s="182"/>
      <c r="C223" s="182"/>
      <c r="D223" s="182"/>
      <c r="E223" s="182"/>
    </row>
    <row r="224" spans="2:5">
      <c r="B224" s="182"/>
      <c r="C224" s="182"/>
      <c r="D224" s="182"/>
      <c r="E224" s="182"/>
    </row>
  </sheetData>
  <mergeCells count="1">
    <mergeCell ref="F9:H9"/>
  </mergeCells>
  <pageMargins left="0.35433070866141736" right="0.43307086614173229" top="0.46" bottom="0.46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4"/>
  <sheetViews>
    <sheetView view="pageBreakPreview" zoomScale="90" zoomScaleNormal="100" zoomScaleSheetLayoutView="90" workbookViewId="0">
      <selection activeCell="H4" sqref="H4"/>
    </sheetView>
  </sheetViews>
  <sheetFormatPr defaultColWidth="9.140625" defaultRowHeight="24" outlineLevelRow="1"/>
  <cols>
    <col min="1" max="1" width="7.42578125" style="579" customWidth="1"/>
    <col min="2" max="2" width="27" style="133" customWidth="1"/>
    <col min="3" max="3" width="11.85546875" style="133" customWidth="1"/>
    <col min="4" max="4" width="12.140625" style="133" customWidth="1"/>
    <col min="5" max="5" width="12.5703125" style="133" customWidth="1"/>
    <col min="6" max="6" width="11.5703125" style="133" customWidth="1"/>
    <col min="7" max="8" width="12" style="133" customWidth="1"/>
    <col min="9" max="11" width="13.28515625" style="133" customWidth="1"/>
    <col min="12" max="12" width="13.7109375" style="133" customWidth="1"/>
    <col min="13" max="13" width="22" style="133" customWidth="1"/>
    <col min="14" max="16384" width="9.140625" style="133"/>
  </cols>
  <sheetData>
    <row r="1" spans="1:13" s="128" customFormat="1" ht="21.75">
      <c r="A1" s="130"/>
      <c r="B1" s="126" t="s">
        <v>643</v>
      </c>
      <c r="C1" s="126"/>
      <c r="D1" s="126"/>
      <c r="E1" s="126"/>
      <c r="F1" s="126"/>
      <c r="G1" s="126"/>
      <c r="H1" s="126"/>
      <c r="I1" s="126"/>
      <c r="J1" s="126"/>
      <c r="K1" s="126"/>
      <c r="L1" s="127" t="s">
        <v>159</v>
      </c>
    </row>
    <row r="2" spans="1:13" s="128" customFormat="1" ht="21.75">
      <c r="A2" s="130"/>
      <c r="B2" s="129" t="s">
        <v>160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3" s="128" customFormat="1" ht="21.75">
      <c r="A3" s="130"/>
      <c r="B3" s="131" t="s">
        <v>161</v>
      </c>
      <c r="C3" s="125"/>
      <c r="D3" s="125"/>
      <c r="E3" s="125"/>
      <c r="F3" s="125"/>
      <c r="G3" s="125"/>
      <c r="H3" s="125"/>
      <c r="I3" s="125"/>
      <c r="J3" s="125"/>
      <c r="K3" s="125"/>
      <c r="L3" s="130"/>
    </row>
    <row r="4" spans="1:13" ht="33">
      <c r="A4" s="565" t="s">
        <v>162</v>
      </c>
      <c r="L4" s="134" t="s">
        <v>163</v>
      </c>
    </row>
    <row r="5" spans="1:13">
      <c r="A5" s="135" t="s">
        <v>164</v>
      </c>
      <c r="B5" s="135" t="s">
        <v>165</v>
      </c>
      <c r="C5" s="135" t="s">
        <v>166</v>
      </c>
      <c r="D5" s="135" t="s">
        <v>167</v>
      </c>
      <c r="E5" s="136" t="s">
        <v>168</v>
      </c>
      <c r="F5" s="137"/>
      <c r="G5" s="138"/>
      <c r="H5" s="138"/>
      <c r="I5" s="138"/>
      <c r="J5" s="139" t="s">
        <v>169</v>
      </c>
      <c r="K5" s="139" t="s">
        <v>141</v>
      </c>
      <c r="L5" s="139" t="s">
        <v>170</v>
      </c>
      <c r="M5" s="140"/>
    </row>
    <row r="6" spans="1:13">
      <c r="A6" s="141" t="s">
        <v>171</v>
      </c>
      <c r="B6" s="142"/>
      <c r="C6" s="141"/>
      <c r="D6" s="141"/>
      <c r="E6" s="135" t="s">
        <v>172</v>
      </c>
      <c r="F6" s="601" t="s">
        <v>173</v>
      </c>
      <c r="G6" s="602"/>
      <c r="H6" s="603"/>
      <c r="I6" s="135" t="s">
        <v>174</v>
      </c>
      <c r="J6" s="143"/>
      <c r="K6" s="143"/>
      <c r="L6" s="143" t="s">
        <v>175</v>
      </c>
      <c r="M6" s="144"/>
    </row>
    <row r="7" spans="1:13">
      <c r="A7" s="566"/>
      <c r="B7" s="146"/>
      <c r="C7" s="147"/>
      <c r="D7" s="147"/>
      <c r="E7" s="147"/>
      <c r="F7" s="147" t="s">
        <v>176</v>
      </c>
      <c r="G7" s="147" t="s">
        <v>177</v>
      </c>
      <c r="H7" s="147" t="s">
        <v>178</v>
      </c>
      <c r="I7" s="147"/>
      <c r="J7" s="148"/>
      <c r="K7" s="148"/>
      <c r="L7" s="149"/>
      <c r="M7" s="140"/>
    </row>
    <row r="8" spans="1:13" s="128" customFormat="1" ht="22.5" thickBot="1">
      <c r="A8" s="150"/>
      <c r="B8" s="151" t="s">
        <v>0</v>
      </c>
      <c r="C8" s="152">
        <f>SUM(C9+C10+C37)</f>
        <v>0</v>
      </c>
      <c r="D8" s="152">
        <f t="shared" ref="D8:K8" si="0">SUM(D9+D10+D37)</f>
        <v>0</v>
      </c>
      <c r="E8" s="152">
        <f>SUM(E10)</f>
        <v>0</v>
      </c>
      <c r="F8" s="152">
        <f t="shared" ref="F8:I8" si="1">SUM(F10)</f>
        <v>0</v>
      </c>
      <c r="G8" s="152">
        <f t="shared" si="1"/>
        <v>0</v>
      </c>
      <c r="H8" s="152">
        <f t="shared" si="1"/>
        <v>0</v>
      </c>
      <c r="I8" s="152">
        <f t="shared" si="1"/>
        <v>0</v>
      </c>
      <c r="J8" s="152">
        <f t="shared" si="0"/>
        <v>0</v>
      </c>
      <c r="K8" s="152">
        <f t="shared" si="0"/>
        <v>0</v>
      </c>
      <c r="L8" s="152">
        <f>SUM(C8+D8+I8+J8+K8)</f>
        <v>0</v>
      </c>
      <c r="M8" s="153"/>
    </row>
    <row r="9" spans="1:13" s="128" customFormat="1" ht="22.5" thickTop="1">
      <c r="A9" s="567">
        <v>1</v>
      </c>
      <c r="B9" s="154" t="s">
        <v>62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f>SUM(C9+D9+I9+J9+K9)</f>
        <v>0</v>
      </c>
      <c r="M9" s="156"/>
    </row>
    <row r="10" spans="1:13" s="564" customFormat="1" ht="43.5">
      <c r="A10" s="568">
        <v>2</v>
      </c>
      <c r="B10" s="561" t="s">
        <v>636</v>
      </c>
      <c r="C10" s="562">
        <f>SUM(C11:C36)</f>
        <v>0</v>
      </c>
      <c r="D10" s="562">
        <f t="shared" ref="D10:L10" si="2">SUM(D11:D36)</f>
        <v>0</v>
      </c>
      <c r="E10" s="562">
        <f>SUM(E11+E13)</f>
        <v>0</v>
      </c>
      <c r="F10" s="562">
        <f t="shared" ref="F10:I10" si="3">SUM(F11+F13)</f>
        <v>0</v>
      </c>
      <c r="G10" s="562">
        <f t="shared" si="3"/>
        <v>0</v>
      </c>
      <c r="H10" s="562">
        <f t="shared" si="3"/>
        <v>0</v>
      </c>
      <c r="I10" s="562">
        <f t="shared" si="3"/>
        <v>0</v>
      </c>
      <c r="J10" s="562">
        <f>SUM(J11:J36)</f>
        <v>0</v>
      </c>
      <c r="K10" s="562">
        <f>SUM(K11:K36)</f>
        <v>0</v>
      </c>
      <c r="L10" s="562">
        <f t="shared" si="2"/>
        <v>0</v>
      </c>
      <c r="M10" s="563"/>
    </row>
    <row r="11" spans="1:13" s="128" customFormat="1" ht="43.5">
      <c r="A11" s="569"/>
      <c r="B11" s="159" t="s">
        <v>637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f>SUM(E11:H11)</f>
        <v>0</v>
      </c>
      <c r="J11" s="160">
        <v>0</v>
      </c>
      <c r="K11" s="160">
        <v>0</v>
      </c>
      <c r="L11" s="160">
        <f>SUM(C11+D11+I11+J11+K11)</f>
        <v>0</v>
      </c>
    </row>
    <row r="12" spans="1:13" s="128" customFormat="1" ht="43.5">
      <c r="A12" s="570"/>
      <c r="B12" s="161" t="s">
        <v>180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0">
        <f t="shared" ref="I12:I33" si="4">SUM(E12:H12)</f>
        <v>0</v>
      </c>
      <c r="J12" s="162">
        <v>0</v>
      </c>
      <c r="K12" s="162">
        <v>0</v>
      </c>
      <c r="L12" s="160">
        <f t="shared" ref="L12:L36" si="5">SUM(C12+D12+I12+J12+K12)</f>
        <v>0</v>
      </c>
      <c r="M12" s="156"/>
    </row>
    <row r="13" spans="1:13" s="128" customFormat="1" ht="43.5">
      <c r="A13" s="570"/>
      <c r="B13" s="161" t="s">
        <v>638</v>
      </c>
      <c r="C13" s="162">
        <v>0</v>
      </c>
      <c r="D13" s="162">
        <v>0</v>
      </c>
      <c r="E13" s="162">
        <v>0</v>
      </c>
      <c r="F13" s="328">
        <v>0</v>
      </c>
      <c r="G13" s="162">
        <v>0</v>
      </c>
      <c r="H13" s="328">
        <v>0</v>
      </c>
      <c r="I13" s="160">
        <v>0</v>
      </c>
      <c r="J13" s="162">
        <v>0</v>
      </c>
      <c r="K13" s="162">
        <v>0</v>
      </c>
      <c r="L13" s="160">
        <f>SUM(C13+D13+I13+J13+K13)</f>
        <v>0</v>
      </c>
      <c r="M13" s="156"/>
    </row>
    <row r="14" spans="1:13" s="128" customFormat="1" ht="108.75" hidden="1" outlineLevel="1">
      <c r="A14" s="570"/>
      <c r="B14" s="161" t="s">
        <v>182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0">
        <f t="shared" si="4"/>
        <v>0</v>
      </c>
      <c r="J14" s="162">
        <v>0</v>
      </c>
      <c r="K14" s="162">
        <v>0</v>
      </c>
      <c r="L14" s="160">
        <f t="shared" si="5"/>
        <v>0</v>
      </c>
    </row>
    <row r="15" spans="1:13" s="128" customFormat="1" ht="87" hidden="1" outlineLevel="1">
      <c r="A15" s="570"/>
      <c r="B15" s="161" t="s">
        <v>183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0">
        <f t="shared" si="4"/>
        <v>0</v>
      </c>
      <c r="J15" s="162">
        <v>0</v>
      </c>
      <c r="K15" s="162">
        <v>0</v>
      </c>
      <c r="L15" s="160">
        <f t="shared" si="5"/>
        <v>0</v>
      </c>
    </row>
    <row r="16" spans="1:13" s="128" customFormat="1" ht="21.75" hidden="1" outlineLevel="1">
      <c r="A16" s="571"/>
      <c r="B16" s="164" t="s">
        <v>184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0">
        <f t="shared" si="4"/>
        <v>0</v>
      </c>
      <c r="J16" s="162">
        <v>0</v>
      </c>
      <c r="K16" s="162">
        <v>0</v>
      </c>
      <c r="L16" s="160">
        <f t="shared" si="5"/>
        <v>0</v>
      </c>
    </row>
    <row r="17" spans="1:12" s="128" customFormat="1" ht="43.5" hidden="1" outlineLevel="1">
      <c r="A17" s="570"/>
      <c r="B17" s="161" t="s">
        <v>185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0">
        <f t="shared" si="4"/>
        <v>0</v>
      </c>
      <c r="J17" s="162">
        <v>0</v>
      </c>
      <c r="K17" s="162">
        <v>0</v>
      </c>
      <c r="L17" s="160">
        <f t="shared" si="5"/>
        <v>0</v>
      </c>
    </row>
    <row r="18" spans="1:12" s="128" customFormat="1" ht="25.5" customHeight="1" collapsed="1">
      <c r="A18" s="571"/>
      <c r="B18" s="161" t="s">
        <v>186</v>
      </c>
      <c r="C18" s="162">
        <f>SUM(C19:C24)</f>
        <v>0</v>
      </c>
      <c r="D18" s="162">
        <f t="shared" ref="D18:I18" si="6">SUM(D19:D24)</f>
        <v>0</v>
      </c>
      <c r="E18" s="162">
        <f t="shared" si="6"/>
        <v>0</v>
      </c>
      <c r="F18" s="162">
        <f t="shared" si="6"/>
        <v>0</v>
      </c>
      <c r="G18" s="162">
        <f t="shared" si="6"/>
        <v>0</v>
      </c>
      <c r="H18" s="162">
        <f t="shared" si="6"/>
        <v>0</v>
      </c>
      <c r="I18" s="162">
        <f t="shared" si="6"/>
        <v>0</v>
      </c>
      <c r="J18" s="162">
        <v>0</v>
      </c>
      <c r="K18" s="162">
        <v>0</v>
      </c>
      <c r="L18" s="162">
        <f>SUM(C18:K18)</f>
        <v>0</v>
      </c>
    </row>
    <row r="19" spans="1:12" s="128" customFormat="1" ht="130.5" hidden="1" outlineLevel="1">
      <c r="A19" s="571"/>
      <c r="B19" s="161" t="s">
        <v>187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7">
        <f t="shared" ref="I19:I24" si="7">SUM(E19:H19)</f>
        <v>0</v>
      </c>
      <c r="J19" s="166">
        <v>0</v>
      </c>
      <c r="K19" s="166">
        <v>0</v>
      </c>
      <c r="L19" s="167">
        <f t="shared" ref="L19:L24" si="8">SUM(C19+D19+I19+J19+K19)</f>
        <v>0</v>
      </c>
    </row>
    <row r="20" spans="1:12" s="128" customFormat="1" ht="152.25" hidden="1" outlineLevel="1">
      <c r="A20" s="571"/>
      <c r="B20" s="161" t="s">
        <v>188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7">
        <f t="shared" si="7"/>
        <v>0</v>
      </c>
      <c r="J20" s="166">
        <v>0</v>
      </c>
      <c r="K20" s="166">
        <v>0</v>
      </c>
      <c r="L20" s="167">
        <f t="shared" si="8"/>
        <v>0</v>
      </c>
    </row>
    <row r="21" spans="1:12" s="128" customFormat="1" ht="152.25" hidden="1" outlineLevel="1">
      <c r="A21" s="571"/>
      <c r="B21" s="161" t="s">
        <v>189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7">
        <f t="shared" si="7"/>
        <v>0</v>
      </c>
      <c r="J21" s="166">
        <v>0</v>
      </c>
      <c r="K21" s="166">
        <v>0</v>
      </c>
      <c r="L21" s="167">
        <f t="shared" si="8"/>
        <v>0</v>
      </c>
    </row>
    <row r="22" spans="1:12" s="128" customFormat="1" ht="152.25" hidden="1" outlineLevel="1">
      <c r="A22" s="571"/>
      <c r="B22" s="161" t="s">
        <v>190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7">
        <f t="shared" si="7"/>
        <v>0</v>
      </c>
      <c r="J22" s="166">
        <v>0</v>
      </c>
      <c r="K22" s="166">
        <v>0</v>
      </c>
      <c r="L22" s="167">
        <f t="shared" si="8"/>
        <v>0</v>
      </c>
    </row>
    <row r="23" spans="1:12" s="128" customFormat="1" ht="65.25" hidden="1" outlineLevel="1">
      <c r="A23" s="571"/>
      <c r="B23" s="161" t="s">
        <v>191</v>
      </c>
      <c r="C23" s="166">
        <v>0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7">
        <f t="shared" si="7"/>
        <v>0</v>
      </c>
      <c r="J23" s="166">
        <v>0</v>
      </c>
      <c r="K23" s="166">
        <v>0</v>
      </c>
      <c r="L23" s="167">
        <f t="shared" si="8"/>
        <v>0</v>
      </c>
    </row>
    <row r="24" spans="1:12" s="128" customFormat="1" ht="65.25" hidden="1" outlineLevel="1">
      <c r="A24" s="571"/>
      <c r="B24" s="161" t="s">
        <v>192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7">
        <f t="shared" si="7"/>
        <v>0</v>
      </c>
      <c r="J24" s="166">
        <v>0</v>
      </c>
      <c r="K24" s="166">
        <v>0</v>
      </c>
      <c r="L24" s="167">
        <f t="shared" si="8"/>
        <v>0</v>
      </c>
    </row>
    <row r="25" spans="1:12" s="128" customFormat="1" ht="22.5" collapsed="1" thickBot="1">
      <c r="A25" s="571"/>
      <c r="B25" s="164" t="s">
        <v>193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0">
        <f t="shared" si="4"/>
        <v>0</v>
      </c>
      <c r="J25" s="162">
        <v>0</v>
      </c>
      <c r="K25" s="162">
        <v>0</v>
      </c>
      <c r="L25" s="160">
        <f t="shared" si="5"/>
        <v>0</v>
      </c>
    </row>
    <row r="26" spans="1:12" s="128" customFormat="1" ht="108.75" hidden="1" outlineLevel="1">
      <c r="A26" s="570"/>
      <c r="B26" s="161" t="s">
        <v>194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0">
        <f t="shared" si="4"/>
        <v>0</v>
      </c>
      <c r="J26" s="162">
        <v>0</v>
      </c>
      <c r="K26" s="162">
        <v>0</v>
      </c>
      <c r="L26" s="160">
        <f t="shared" si="5"/>
        <v>0</v>
      </c>
    </row>
    <row r="27" spans="1:12" s="128" customFormat="1" ht="87" hidden="1" outlineLevel="1">
      <c r="A27" s="570"/>
      <c r="B27" s="161" t="s">
        <v>195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0">
        <f t="shared" si="4"/>
        <v>0</v>
      </c>
      <c r="J27" s="162">
        <v>0</v>
      </c>
      <c r="K27" s="162">
        <v>0</v>
      </c>
      <c r="L27" s="160">
        <f t="shared" si="5"/>
        <v>0</v>
      </c>
    </row>
    <row r="28" spans="1:12" s="128" customFormat="1" ht="65.25" hidden="1" outlineLevel="1">
      <c r="A28" s="570"/>
      <c r="B28" s="161" t="s">
        <v>196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0">
        <f t="shared" si="4"/>
        <v>0</v>
      </c>
      <c r="J28" s="162">
        <v>0</v>
      </c>
      <c r="K28" s="162">
        <v>0</v>
      </c>
      <c r="L28" s="160">
        <f t="shared" si="5"/>
        <v>0</v>
      </c>
    </row>
    <row r="29" spans="1:12" s="128" customFormat="1" ht="130.5" hidden="1" outlineLevel="1">
      <c r="A29" s="570"/>
      <c r="B29" s="161" t="s">
        <v>197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f t="shared" si="4"/>
        <v>0</v>
      </c>
      <c r="J29" s="162">
        <v>0</v>
      </c>
      <c r="K29" s="162">
        <v>0</v>
      </c>
      <c r="L29" s="162">
        <f t="shared" si="5"/>
        <v>0</v>
      </c>
    </row>
    <row r="30" spans="1:12" s="128" customFormat="1" ht="65.25" hidden="1" outlineLevel="1">
      <c r="A30" s="570"/>
      <c r="B30" s="161" t="s">
        <v>198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0">
        <f t="shared" si="4"/>
        <v>0</v>
      </c>
      <c r="J30" s="162">
        <v>0</v>
      </c>
      <c r="K30" s="162">
        <v>0</v>
      </c>
      <c r="L30" s="160">
        <f t="shared" si="5"/>
        <v>0</v>
      </c>
    </row>
    <row r="31" spans="1:12" s="128" customFormat="1" ht="87" hidden="1" outlineLevel="1">
      <c r="A31" s="570"/>
      <c r="B31" s="161" t="s">
        <v>199</v>
      </c>
      <c r="C31" s="162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0">
        <f t="shared" si="4"/>
        <v>0</v>
      </c>
      <c r="J31" s="162">
        <v>0</v>
      </c>
      <c r="K31" s="162">
        <v>0</v>
      </c>
      <c r="L31" s="160">
        <f t="shared" si="5"/>
        <v>0</v>
      </c>
    </row>
    <row r="32" spans="1:12" s="128" customFormat="1" ht="65.25" hidden="1" outlineLevel="1">
      <c r="A32" s="570"/>
      <c r="B32" s="161" t="s">
        <v>200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0">
        <f t="shared" si="4"/>
        <v>0</v>
      </c>
      <c r="J32" s="162">
        <f t="shared" ref="J32" si="9">F32+G32+H32+I32</f>
        <v>0</v>
      </c>
      <c r="K32" s="162">
        <v>0</v>
      </c>
      <c r="L32" s="160">
        <f t="shared" si="5"/>
        <v>0</v>
      </c>
    </row>
    <row r="33" spans="1:12" s="128" customFormat="1" ht="65.25" hidden="1" outlineLevel="1">
      <c r="A33" s="570"/>
      <c r="B33" s="161" t="s">
        <v>201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0">
        <f t="shared" si="4"/>
        <v>0</v>
      </c>
      <c r="J33" s="162">
        <v>0</v>
      </c>
      <c r="K33" s="162">
        <v>0</v>
      </c>
      <c r="L33" s="160">
        <f t="shared" si="5"/>
        <v>0</v>
      </c>
    </row>
    <row r="34" spans="1:12" s="128" customFormat="1" ht="65.25" hidden="1" outlineLevel="1">
      <c r="A34" s="570"/>
      <c r="B34" s="161" t="s">
        <v>202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0">
        <f t="shared" ref="I34:I36" si="10">SUM(E34:H34)</f>
        <v>0</v>
      </c>
      <c r="J34" s="162">
        <f t="shared" ref="J34:J36" si="11">F34+G34+H34+I34</f>
        <v>0</v>
      </c>
      <c r="K34" s="162">
        <v>0</v>
      </c>
      <c r="L34" s="160">
        <f t="shared" si="5"/>
        <v>0</v>
      </c>
    </row>
    <row r="35" spans="1:12" s="128" customFormat="1" ht="43.5" hidden="1" outlineLevel="1">
      <c r="A35" s="570"/>
      <c r="B35" s="161" t="s">
        <v>203</v>
      </c>
      <c r="C35" s="162">
        <v>0</v>
      </c>
      <c r="D35" s="162">
        <v>0</v>
      </c>
      <c r="E35" s="162">
        <v>0</v>
      </c>
      <c r="F35" s="162">
        <v>0</v>
      </c>
      <c r="G35" s="162">
        <v>0</v>
      </c>
      <c r="H35" s="162">
        <v>0</v>
      </c>
      <c r="I35" s="160">
        <f t="shared" si="10"/>
        <v>0</v>
      </c>
      <c r="J35" s="162">
        <f t="shared" si="11"/>
        <v>0</v>
      </c>
      <c r="K35" s="162">
        <v>0</v>
      </c>
      <c r="L35" s="160">
        <f t="shared" si="5"/>
        <v>0</v>
      </c>
    </row>
    <row r="36" spans="1:12" s="128" customFormat="1" ht="44.25" hidden="1" outlineLevel="1" thickBot="1">
      <c r="A36" s="570"/>
      <c r="B36" s="161" t="s">
        <v>204</v>
      </c>
      <c r="C36" s="162">
        <v>0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0">
        <f t="shared" si="10"/>
        <v>0</v>
      </c>
      <c r="J36" s="162">
        <f t="shared" si="11"/>
        <v>0</v>
      </c>
      <c r="K36" s="162">
        <v>0</v>
      </c>
      <c r="L36" s="160">
        <f t="shared" si="5"/>
        <v>0</v>
      </c>
    </row>
    <row r="37" spans="1:12" s="128" customFormat="1" ht="22.5" collapsed="1" thickTop="1">
      <c r="A37" s="567">
        <v>3</v>
      </c>
      <c r="B37" s="154" t="s">
        <v>156</v>
      </c>
      <c r="C37" s="155">
        <f>C38+C64+C76</f>
        <v>0</v>
      </c>
      <c r="D37" s="155">
        <f t="shared" ref="D37:K37" si="12">D38+D64+D76</f>
        <v>0</v>
      </c>
      <c r="E37" s="155">
        <f t="shared" si="12"/>
        <v>0</v>
      </c>
      <c r="F37" s="155">
        <f t="shared" si="12"/>
        <v>0</v>
      </c>
      <c r="G37" s="155">
        <f t="shared" si="12"/>
        <v>0</v>
      </c>
      <c r="H37" s="155">
        <f t="shared" si="12"/>
        <v>0</v>
      </c>
      <c r="I37" s="155">
        <v>0</v>
      </c>
      <c r="J37" s="155">
        <f t="shared" si="12"/>
        <v>0</v>
      </c>
      <c r="K37" s="155">
        <f t="shared" si="12"/>
        <v>0</v>
      </c>
      <c r="L37" s="155">
        <f>SUM(C37:K37)</f>
        <v>0</v>
      </c>
    </row>
    <row r="38" spans="1:12" s="128" customFormat="1" ht="21.75">
      <c r="A38" s="572">
        <v>3.1</v>
      </c>
      <c r="B38" s="168" t="s">
        <v>205</v>
      </c>
      <c r="C38" s="169">
        <f>SUM(C39:C63)</f>
        <v>0</v>
      </c>
      <c r="D38" s="169">
        <f t="shared" ref="D38:K38" si="13">SUM(D39:D63)</f>
        <v>0</v>
      </c>
      <c r="E38" s="169">
        <f t="shared" si="13"/>
        <v>0</v>
      </c>
      <c r="F38" s="169">
        <f t="shared" si="13"/>
        <v>0</v>
      </c>
      <c r="G38" s="169">
        <f t="shared" si="13"/>
        <v>0</v>
      </c>
      <c r="H38" s="169">
        <f t="shared" si="13"/>
        <v>0</v>
      </c>
      <c r="I38" s="169">
        <f t="shared" si="13"/>
        <v>0</v>
      </c>
      <c r="J38" s="169">
        <f>SUM(J48)</f>
        <v>0</v>
      </c>
      <c r="K38" s="169">
        <f t="shared" si="13"/>
        <v>0</v>
      </c>
      <c r="L38" s="169">
        <f>SUM(C38:K38)</f>
        <v>0</v>
      </c>
    </row>
    <row r="39" spans="1:12" s="128" customFormat="1" ht="65.25" hidden="1" outlineLevel="1">
      <c r="A39" s="570"/>
      <c r="B39" s="161" t="s">
        <v>206</v>
      </c>
      <c r="C39" s="162">
        <v>0</v>
      </c>
      <c r="D39" s="162">
        <v>0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  <c r="J39" s="162">
        <f t="shared" ref="J39:J63" si="14">F39+G39+H39+I39</f>
        <v>0</v>
      </c>
      <c r="K39" s="162">
        <v>0</v>
      </c>
      <c r="L39" s="162">
        <v>0</v>
      </c>
    </row>
    <row r="40" spans="1:12" ht="65.25" hidden="1" outlineLevel="1">
      <c r="A40" s="570"/>
      <c r="B40" s="161" t="s">
        <v>207</v>
      </c>
      <c r="C40" s="162">
        <v>0</v>
      </c>
      <c r="D40" s="162">
        <v>0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2">
        <f t="shared" si="14"/>
        <v>0</v>
      </c>
      <c r="K40" s="162">
        <v>0</v>
      </c>
      <c r="L40" s="162">
        <v>0</v>
      </c>
    </row>
    <row r="41" spans="1:12" ht="87" hidden="1" outlineLevel="1">
      <c r="A41" s="570"/>
      <c r="B41" s="161" t="s">
        <v>208</v>
      </c>
      <c r="C41" s="162">
        <v>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f t="shared" si="14"/>
        <v>0</v>
      </c>
      <c r="K41" s="162">
        <v>0</v>
      </c>
      <c r="L41" s="162">
        <v>0</v>
      </c>
    </row>
    <row r="42" spans="1:12" ht="87" hidden="1" outlineLevel="1">
      <c r="A42" s="570"/>
      <c r="B42" s="161" t="s">
        <v>209</v>
      </c>
      <c r="C42" s="162">
        <v>0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f t="shared" si="14"/>
        <v>0</v>
      </c>
      <c r="K42" s="162">
        <v>0</v>
      </c>
      <c r="L42" s="162">
        <v>0</v>
      </c>
    </row>
    <row r="43" spans="1:12" ht="65.25" hidden="1" outlineLevel="1">
      <c r="A43" s="570"/>
      <c r="B43" s="161" t="s">
        <v>210</v>
      </c>
      <c r="C43" s="162">
        <v>0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f t="shared" si="14"/>
        <v>0</v>
      </c>
      <c r="K43" s="162">
        <v>0</v>
      </c>
      <c r="L43" s="162">
        <v>0</v>
      </c>
    </row>
    <row r="44" spans="1:12" ht="65.25" hidden="1" outlineLevel="1">
      <c r="A44" s="570"/>
      <c r="B44" s="161" t="s">
        <v>211</v>
      </c>
      <c r="C44" s="162">
        <v>0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f t="shared" si="14"/>
        <v>0</v>
      </c>
      <c r="K44" s="162">
        <v>0</v>
      </c>
      <c r="L44" s="162">
        <v>0</v>
      </c>
    </row>
    <row r="45" spans="1:12" ht="65.25" hidden="1" outlineLevel="1">
      <c r="A45" s="570"/>
      <c r="B45" s="161" t="s">
        <v>212</v>
      </c>
      <c r="C45" s="162">
        <v>0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f t="shared" si="14"/>
        <v>0</v>
      </c>
      <c r="K45" s="162">
        <v>0</v>
      </c>
      <c r="L45" s="162">
        <v>0</v>
      </c>
    </row>
    <row r="46" spans="1:12" ht="87" hidden="1" outlineLevel="1">
      <c r="A46" s="570"/>
      <c r="B46" s="161" t="s">
        <v>213</v>
      </c>
      <c r="C46" s="162">
        <v>0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f t="shared" si="14"/>
        <v>0</v>
      </c>
      <c r="K46" s="162">
        <v>0</v>
      </c>
      <c r="L46" s="162">
        <v>0</v>
      </c>
    </row>
    <row r="47" spans="1:12" ht="65.25" hidden="1" outlineLevel="1">
      <c r="A47" s="570"/>
      <c r="B47" s="161" t="s">
        <v>214</v>
      </c>
      <c r="C47" s="162">
        <v>0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f t="shared" si="14"/>
        <v>0</v>
      </c>
      <c r="K47" s="162">
        <v>0</v>
      </c>
      <c r="L47" s="162">
        <v>0</v>
      </c>
    </row>
    <row r="48" spans="1:12" ht="43.5" collapsed="1">
      <c r="A48" s="570"/>
      <c r="B48" s="161" t="s">
        <v>215</v>
      </c>
      <c r="C48" s="162">
        <v>0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65.25">
      <c r="A49" s="570"/>
      <c r="B49" s="161" t="s">
        <v>216</v>
      </c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43.5" hidden="1" outlineLevel="1">
      <c r="A50" s="570"/>
      <c r="B50" s="161" t="s">
        <v>217</v>
      </c>
      <c r="C50" s="162">
        <v>0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f t="shared" si="14"/>
        <v>0</v>
      </c>
      <c r="K50" s="162">
        <v>0</v>
      </c>
      <c r="L50" s="162">
        <v>0</v>
      </c>
    </row>
    <row r="51" spans="1:12" ht="65.25" hidden="1" outlineLevel="1">
      <c r="A51" s="570"/>
      <c r="B51" s="161" t="s">
        <v>218</v>
      </c>
      <c r="C51" s="162">
        <v>0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f t="shared" si="14"/>
        <v>0</v>
      </c>
      <c r="K51" s="162">
        <v>0</v>
      </c>
      <c r="L51" s="162">
        <v>0</v>
      </c>
    </row>
    <row r="52" spans="1:12" ht="43.5" hidden="1" outlineLevel="1">
      <c r="A52" s="570"/>
      <c r="B52" s="161" t="s">
        <v>219</v>
      </c>
      <c r="C52" s="162">
        <v>0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f t="shared" si="14"/>
        <v>0</v>
      </c>
      <c r="K52" s="162">
        <v>0</v>
      </c>
      <c r="L52" s="162">
        <v>0</v>
      </c>
    </row>
    <row r="53" spans="1:12" ht="65.25" hidden="1" outlineLevel="1">
      <c r="A53" s="570"/>
      <c r="B53" s="161" t="s">
        <v>220</v>
      </c>
      <c r="C53" s="162">
        <v>0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f t="shared" si="14"/>
        <v>0</v>
      </c>
      <c r="K53" s="162">
        <v>0</v>
      </c>
      <c r="L53" s="162">
        <v>0</v>
      </c>
    </row>
    <row r="54" spans="1:12" ht="43.5" hidden="1" outlineLevel="1">
      <c r="A54" s="570"/>
      <c r="B54" s="161" t="s">
        <v>221</v>
      </c>
      <c r="C54" s="162">
        <v>0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f t="shared" si="14"/>
        <v>0</v>
      </c>
      <c r="K54" s="162">
        <v>0</v>
      </c>
      <c r="L54" s="162">
        <v>0</v>
      </c>
    </row>
    <row r="55" spans="1:12" ht="65.25" hidden="1" outlineLevel="1">
      <c r="A55" s="570"/>
      <c r="B55" s="161" t="s">
        <v>222</v>
      </c>
      <c r="C55" s="162">
        <v>0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0</v>
      </c>
      <c r="J55" s="162">
        <f t="shared" si="14"/>
        <v>0</v>
      </c>
      <c r="K55" s="162">
        <v>0</v>
      </c>
      <c r="L55" s="162">
        <v>0</v>
      </c>
    </row>
    <row r="56" spans="1:12" ht="65.25" hidden="1" outlineLevel="1">
      <c r="A56" s="570"/>
      <c r="B56" s="161" t="s">
        <v>223</v>
      </c>
      <c r="C56" s="162">
        <v>0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f t="shared" si="14"/>
        <v>0</v>
      </c>
      <c r="K56" s="162">
        <v>0</v>
      </c>
      <c r="L56" s="162">
        <v>0</v>
      </c>
    </row>
    <row r="57" spans="1:12" ht="108.75" hidden="1" outlineLevel="1">
      <c r="A57" s="570"/>
      <c r="B57" s="161" t="s">
        <v>224</v>
      </c>
      <c r="C57" s="162">
        <v>0</v>
      </c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f t="shared" si="14"/>
        <v>0</v>
      </c>
      <c r="K57" s="162">
        <v>0</v>
      </c>
      <c r="L57" s="162">
        <v>0</v>
      </c>
    </row>
    <row r="58" spans="1:12" ht="65.25" hidden="1" outlineLevel="1">
      <c r="A58" s="570"/>
      <c r="B58" s="161" t="s">
        <v>225</v>
      </c>
      <c r="C58" s="162">
        <v>0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f t="shared" si="14"/>
        <v>0</v>
      </c>
      <c r="K58" s="162">
        <v>0</v>
      </c>
      <c r="L58" s="162">
        <v>0</v>
      </c>
    </row>
    <row r="59" spans="1:12" ht="65.25" hidden="1" outlineLevel="1">
      <c r="A59" s="570"/>
      <c r="B59" s="161" t="s">
        <v>226</v>
      </c>
      <c r="C59" s="162">
        <v>0</v>
      </c>
      <c r="D59" s="162"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f t="shared" si="14"/>
        <v>0</v>
      </c>
      <c r="K59" s="162">
        <v>0</v>
      </c>
      <c r="L59" s="162">
        <v>0</v>
      </c>
    </row>
    <row r="60" spans="1:12" ht="65.25" hidden="1" outlineLevel="1">
      <c r="A60" s="570"/>
      <c r="B60" s="161" t="s">
        <v>227</v>
      </c>
      <c r="C60" s="162">
        <v>0</v>
      </c>
      <c r="D60" s="162"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f t="shared" si="14"/>
        <v>0</v>
      </c>
      <c r="K60" s="162">
        <v>0</v>
      </c>
      <c r="L60" s="162">
        <v>0</v>
      </c>
    </row>
    <row r="61" spans="1:12" ht="43.5" hidden="1" outlineLevel="1">
      <c r="A61" s="570"/>
      <c r="B61" s="161" t="s">
        <v>228</v>
      </c>
      <c r="C61" s="162">
        <v>0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f t="shared" si="14"/>
        <v>0</v>
      </c>
      <c r="K61" s="162">
        <v>0</v>
      </c>
      <c r="L61" s="162">
        <v>0</v>
      </c>
    </row>
    <row r="62" spans="1:12" ht="87" hidden="1" outlineLevel="1">
      <c r="A62" s="570"/>
      <c r="B62" s="161" t="s">
        <v>229</v>
      </c>
      <c r="C62" s="162">
        <v>0</v>
      </c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f t="shared" si="14"/>
        <v>0</v>
      </c>
      <c r="K62" s="162">
        <v>0</v>
      </c>
      <c r="L62" s="162">
        <v>0</v>
      </c>
    </row>
    <row r="63" spans="1:12" ht="65.25" hidden="1" outlineLevel="1">
      <c r="A63" s="570"/>
      <c r="B63" s="161" t="s">
        <v>230</v>
      </c>
      <c r="C63" s="162">
        <v>0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f t="shared" si="14"/>
        <v>0</v>
      </c>
      <c r="K63" s="162">
        <v>0</v>
      </c>
      <c r="L63" s="162">
        <v>0</v>
      </c>
    </row>
    <row r="64" spans="1:12" s="128" customFormat="1" ht="43.5" collapsed="1">
      <c r="A64" s="572">
        <v>3.2</v>
      </c>
      <c r="B64" s="170" t="s">
        <v>231</v>
      </c>
      <c r="C64" s="169">
        <f>SUM(C65:C75)</f>
        <v>0</v>
      </c>
      <c r="D64" s="169">
        <f t="shared" ref="D64:H64" si="15">SUM(D65:D75)</f>
        <v>0</v>
      </c>
      <c r="E64" s="169">
        <f t="shared" si="15"/>
        <v>0</v>
      </c>
      <c r="F64" s="169">
        <f t="shared" si="15"/>
        <v>0</v>
      </c>
      <c r="G64" s="169">
        <f t="shared" si="15"/>
        <v>0</v>
      </c>
      <c r="H64" s="169">
        <f t="shared" si="15"/>
        <v>0</v>
      </c>
      <c r="I64" s="169">
        <f>SUM(E64:H64)</f>
        <v>0</v>
      </c>
      <c r="J64" s="169">
        <f>SUM(J65:J75)</f>
        <v>0</v>
      </c>
      <c r="K64" s="169">
        <f>SUM(K65:K75)</f>
        <v>0</v>
      </c>
      <c r="L64" s="169">
        <f>SUM(J64:K64)</f>
        <v>0</v>
      </c>
    </row>
    <row r="65" spans="1:12" s="128" customFormat="1" ht="87" hidden="1" outlineLevel="1">
      <c r="A65" s="570"/>
      <c r="B65" s="165" t="s">
        <v>232</v>
      </c>
      <c r="C65" s="162">
        <v>0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f t="shared" ref="J65:J79" si="16">F65+G65+H65+I65</f>
        <v>0</v>
      </c>
      <c r="K65" s="162">
        <v>0</v>
      </c>
      <c r="L65" s="162">
        <v>0</v>
      </c>
    </row>
    <row r="66" spans="1:12" s="128" customFormat="1" ht="43.5" hidden="1" outlineLevel="1">
      <c r="A66" s="570"/>
      <c r="B66" s="165" t="s">
        <v>233</v>
      </c>
      <c r="C66" s="162">
        <v>0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f t="shared" si="16"/>
        <v>0</v>
      </c>
      <c r="K66" s="162">
        <v>0</v>
      </c>
      <c r="L66" s="162">
        <v>0</v>
      </c>
    </row>
    <row r="67" spans="1:12" s="128" customFormat="1" ht="43.5" hidden="1" outlineLevel="1">
      <c r="A67" s="570"/>
      <c r="B67" s="165" t="s">
        <v>234</v>
      </c>
      <c r="C67" s="162">
        <v>0</v>
      </c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f t="shared" si="16"/>
        <v>0</v>
      </c>
      <c r="K67" s="162">
        <v>0</v>
      </c>
      <c r="L67" s="162">
        <v>0</v>
      </c>
    </row>
    <row r="68" spans="1:12" s="128" customFormat="1" ht="65.25" hidden="1" outlineLevel="1">
      <c r="A68" s="570"/>
      <c r="B68" s="165" t="s">
        <v>235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</row>
    <row r="69" spans="1:12" s="128" customFormat="1" ht="43.5" hidden="1" outlineLevel="1">
      <c r="A69" s="570"/>
      <c r="B69" s="165" t="s">
        <v>236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</row>
    <row r="70" spans="1:12" s="128" customFormat="1" ht="43.5" hidden="1" outlineLevel="1">
      <c r="A70" s="570"/>
      <c r="B70" s="165" t="s">
        <v>237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</row>
    <row r="71" spans="1:12" s="128" customFormat="1" ht="43.5" hidden="1" outlineLevel="1">
      <c r="A71" s="570"/>
      <c r="B71" s="165" t="s">
        <v>238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</row>
    <row r="72" spans="1:12" s="128" customFormat="1" ht="65.25" hidden="1" outlineLevel="1">
      <c r="A72" s="570"/>
      <c r="B72" s="165" t="s">
        <v>239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</row>
    <row r="73" spans="1:12" s="128" customFormat="1" ht="43.5" hidden="1" outlineLevel="1">
      <c r="A73" s="570"/>
      <c r="B73" s="165" t="s">
        <v>240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</row>
    <row r="74" spans="1:12" s="128" customFormat="1" ht="43.5" hidden="1" outlineLevel="1">
      <c r="A74" s="570"/>
      <c r="B74" s="161" t="s">
        <v>241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</row>
    <row r="75" spans="1:12" s="128" customFormat="1" ht="43.5" hidden="1" outlineLevel="1">
      <c r="A75" s="570"/>
      <c r="B75" s="161" t="s">
        <v>242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</row>
    <row r="76" spans="1:12" s="128" customFormat="1" ht="21.75" hidden="1" outlineLevel="1">
      <c r="A76" s="572">
        <v>3.3</v>
      </c>
      <c r="B76" s="170" t="s">
        <v>243</v>
      </c>
      <c r="C76" s="169">
        <f>SUM(C77:C79)</f>
        <v>0</v>
      </c>
      <c r="D76" s="169">
        <f t="shared" ref="D76:L76" si="17">SUM(D77:D79)</f>
        <v>0</v>
      </c>
      <c r="E76" s="169">
        <f t="shared" si="17"/>
        <v>0</v>
      </c>
      <c r="F76" s="169">
        <f t="shared" si="17"/>
        <v>0</v>
      </c>
      <c r="G76" s="169">
        <f t="shared" si="17"/>
        <v>0</v>
      </c>
      <c r="H76" s="169">
        <f t="shared" si="17"/>
        <v>0</v>
      </c>
      <c r="I76" s="169">
        <f t="shared" si="17"/>
        <v>0</v>
      </c>
      <c r="J76" s="169">
        <f t="shared" si="17"/>
        <v>0</v>
      </c>
      <c r="K76" s="169">
        <f t="shared" si="17"/>
        <v>0</v>
      </c>
      <c r="L76" s="169">
        <f t="shared" si="17"/>
        <v>0</v>
      </c>
    </row>
    <row r="77" spans="1:12" s="128" customFormat="1" ht="43.5" hidden="1" outlineLevel="1">
      <c r="A77" s="570"/>
      <c r="B77" s="161" t="s">
        <v>244</v>
      </c>
      <c r="C77" s="162">
        <v>0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f t="shared" si="16"/>
        <v>0</v>
      </c>
      <c r="K77" s="162">
        <v>0</v>
      </c>
      <c r="L77" s="162">
        <v>0</v>
      </c>
    </row>
    <row r="78" spans="1:12" s="128" customFormat="1" ht="43.5" hidden="1" outlineLevel="1">
      <c r="A78" s="570"/>
      <c r="B78" s="161" t="s">
        <v>245</v>
      </c>
      <c r="C78" s="162">
        <v>0</v>
      </c>
      <c r="D78" s="162"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2">
        <f t="shared" si="16"/>
        <v>0</v>
      </c>
      <c r="K78" s="162">
        <v>0</v>
      </c>
      <c r="L78" s="162">
        <v>0</v>
      </c>
    </row>
    <row r="79" spans="1:12" s="128" customFormat="1" ht="43.5" hidden="1" outlineLevel="1">
      <c r="A79" s="570"/>
      <c r="B79" s="161" t="s">
        <v>246</v>
      </c>
      <c r="C79" s="162">
        <v>0</v>
      </c>
      <c r="D79" s="162">
        <v>0</v>
      </c>
      <c r="E79" s="162">
        <v>0</v>
      </c>
      <c r="F79" s="162">
        <v>0</v>
      </c>
      <c r="G79" s="162">
        <v>0</v>
      </c>
      <c r="H79" s="162">
        <v>0</v>
      </c>
      <c r="I79" s="162">
        <v>0</v>
      </c>
      <c r="J79" s="162">
        <f t="shared" si="16"/>
        <v>0</v>
      </c>
      <c r="K79" s="162">
        <v>0</v>
      </c>
      <c r="L79" s="162">
        <v>0</v>
      </c>
    </row>
    <row r="80" spans="1:12" s="128" customFormat="1" ht="21.75" collapsed="1">
      <c r="A80" s="130"/>
      <c r="B80" s="171"/>
      <c r="C80" s="172"/>
      <c r="D80" s="172"/>
      <c r="E80" s="172"/>
      <c r="F80" s="172"/>
      <c r="G80" s="172"/>
      <c r="H80" s="172"/>
      <c r="I80" s="172"/>
      <c r="J80" s="172"/>
      <c r="K80" s="172"/>
      <c r="L80" s="172"/>
    </row>
    <row r="81" spans="1:12" s="174" customFormat="1">
      <c r="A81" s="573" t="s">
        <v>247</v>
      </c>
    </row>
    <row r="82" spans="1:12" s="174" customFormat="1">
      <c r="A82" s="573" t="s">
        <v>248</v>
      </c>
    </row>
    <row r="83" spans="1:12" s="174" customFormat="1">
      <c r="A83" s="573"/>
    </row>
    <row r="84" spans="1:12" s="174" customFormat="1">
      <c r="A84" s="574"/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</row>
    <row r="85" spans="1:12">
      <c r="A85" s="575"/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</row>
    <row r="86" spans="1:12">
      <c r="A86" s="576" t="s">
        <v>249</v>
      </c>
      <c r="B86" s="177"/>
      <c r="C86" s="176" t="s">
        <v>250</v>
      </c>
      <c r="D86" s="178"/>
      <c r="F86" s="179" t="s">
        <v>251</v>
      </c>
      <c r="G86" s="180"/>
      <c r="H86" s="180"/>
      <c r="I86" s="180"/>
      <c r="J86" s="180"/>
    </row>
    <row r="87" spans="1:12">
      <c r="A87" s="577" t="s">
        <v>249</v>
      </c>
      <c r="B87" s="182"/>
      <c r="C87" s="183" t="s">
        <v>252</v>
      </c>
      <c r="F87" s="183" t="s">
        <v>253</v>
      </c>
      <c r="I87" s="183" t="s">
        <v>254</v>
      </c>
    </row>
    <row r="88" spans="1:12">
      <c r="A88" s="578"/>
      <c r="B88" s="182"/>
      <c r="C88" s="183" t="s">
        <v>255</v>
      </c>
      <c r="F88" s="183" t="s">
        <v>256</v>
      </c>
      <c r="I88" s="183" t="s">
        <v>257</v>
      </c>
    </row>
    <row r="89" spans="1:12">
      <c r="A89" s="576" t="s">
        <v>258</v>
      </c>
      <c r="B89" s="177"/>
      <c r="C89" s="183" t="s">
        <v>259</v>
      </c>
      <c r="F89" s="183" t="s">
        <v>260</v>
      </c>
      <c r="I89" s="183" t="s">
        <v>261</v>
      </c>
    </row>
    <row r="90" spans="1:12">
      <c r="A90" s="577" t="s">
        <v>262</v>
      </c>
      <c r="B90" s="182"/>
      <c r="C90" s="183" t="s">
        <v>263</v>
      </c>
      <c r="F90" s="183" t="s">
        <v>264</v>
      </c>
      <c r="I90" s="183" t="s">
        <v>265</v>
      </c>
    </row>
    <row r="91" spans="1:12">
      <c r="A91" s="577" t="s">
        <v>266</v>
      </c>
      <c r="B91" s="182"/>
      <c r="C91" s="183" t="s">
        <v>267</v>
      </c>
      <c r="F91" s="183" t="s">
        <v>268</v>
      </c>
      <c r="I91" s="183" t="s">
        <v>269</v>
      </c>
    </row>
    <row r="92" spans="1:12">
      <c r="A92" s="578" t="s">
        <v>270</v>
      </c>
      <c r="B92" s="182"/>
      <c r="C92" s="183" t="s">
        <v>271</v>
      </c>
      <c r="F92" s="183" t="s">
        <v>272</v>
      </c>
      <c r="I92" s="183" t="s">
        <v>273</v>
      </c>
    </row>
    <row r="93" spans="1:12">
      <c r="A93" s="578" t="s">
        <v>274</v>
      </c>
      <c r="B93" s="182"/>
      <c r="C93" s="183" t="s">
        <v>275</v>
      </c>
      <c r="F93" s="183" t="s">
        <v>276</v>
      </c>
      <c r="I93" s="183" t="s">
        <v>277</v>
      </c>
    </row>
    <row r="94" spans="1:12">
      <c r="A94" s="578" t="s">
        <v>278</v>
      </c>
      <c r="B94" s="182"/>
      <c r="C94" s="183" t="s">
        <v>279</v>
      </c>
      <c r="F94" s="183" t="s">
        <v>280</v>
      </c>
      <c r="I94" s="183" t="s">
        <v>281</v>
      </c>
    </row>
    <row r="95" spans="1:12">
      <c r="A95" s="578" t="s">
        <v>282</v>
      </c>
      <c r="B95" s="182"/>
      <c r="C95" s="183" t="s">
        <v>283</v>
      </c>
      <c r="F95" s="183" t="s">
        <v>284</v>
      </c>
      <c r="I95" s="184" t="s">
        <v>285</v>
      </c>
    </row>
    <row r="96" spans="1:12">
      <c r="A96" s="578" t="s">
        <v>286</v>
      </c>
      <c r="B96" s="182"/>
      <c r="C96" s="176" t="s">
        <v>287</v>
      </c>
      <c r="D96" s="178"/>
      <c r="E96" s="178"/>
      <c r="F96" s="183" t="s">
        <v>288</v>
      </c>
      <c r="I96" s="183" t="s">
        <v>289</v>
      </c>
    </row>
    <row r="97" spans="1:9">
      <c r="A97" s="578" t="s">
        <v>290</v>
      </c>
      <c r="B97" s="182"/>
      <c r="C97" s="183" t="s">
        <v>291</v>
      </c>
      <c r="F97" s="183" t="s">
        <v>292</v>
      </c>
      <c r="I97" s="183" t="s">
        <v>293</v>
      </c>
    </row>
    <row r="98" spans="1:9">
      <c r="A98" s="578" t="s">
        <v>294</v>
      </c>
      <c r="B98" s="182"/>
      <c r="C98" s="183" t="s">
        <v>295</v>
      </c>
      <c r="F98" s="183" t="s">
        <v>296</v>
      </c>
      <c r="I98" s="183" t="s">
        <v>297</v>
      </c>
    </row>
    <row r="99" spans="1:9">
      <c r="A99" s="578" t="s">
        <v>298</v>
      </c>
      <c r="B99" s="182"/>
      <c r="C99" s="183" t="s">
        <v>299</v>
      </c>
      <c r="F99" s="183" t="s">
        <v>300</v>
      </c>
      <c r="I99" s="183" t="s">
        <v>301</v>
      </c>
    </row>
    <row r="100" spans="1:9">
      <c r="A100" s="578" t="s">
        <v>302</v>
      </c>
      <c r="B100" s="182"/>
      <c r="C100" s="183" t="s">
        <v>303</v>
      </c>
      <c r="F100" s="183" t="s">
        <v>304</v>
      </c>
      <c r="I100" s="183" t="s">
        <v>305</v>
      </c>
    </row>
    <row r="101" spans="1:9">
      <c r="A101" s="578" t="s">
        <v>306</v>
      </c>
      <c r="B101" s="182"/>
      <c r="C101" s="176" t="s">
        <v>307</v>
      </c>
      <c r="F101" s="183" t="s">
        <v>308</v>
      </c>
      <c r="I101" s="183" t="s">
        <v>309</v>
      </c>
    </row>
    <row r="102" spans="1:9">
      <c r="A102" s="578" t="s">
        <v>310</v>
      </c>
      <c r="B102" s="182"/>
      <c r="C102" s="183" t="s">
        <v>311</v>
      </c>
      <c r="F102" s="183" t="s">
        <v>312</v>
      </c>
      <c r="I102" s="183" t="s">
        <v>313</v>
      </c>
    </row>
    <row r="103" spans="1:9">
      <c r="A103" s="578" t="s">
        <v>314</v>
      </c>
      <c r="B103" s="182"/>
      <c r="C103" s="183" t="s">
        <v>315</v>
      </c>
      <c r="F103" s="183" t="s">
        <v>316</v>
      </c>
      <c r="I103" s="183" t="s">
        <v>317</v>
      </c>
    </row>
    <row r="104" spans="1:9">
      <c r="B104" s="182"/>
      <c r="C104" s="176" t="s">
        <v>318</v>
      </c>
      <c r="D104" s="178"/>
      <c r="E104" s="178"/>
      <c r="F104" s="183" t="s">
        <v>319</v>
      </c>
      <c r="I104" s="183" t="s">
        <v>320</v>
      </c>
    </row>
    <row r="105" spans="1:9">
      <c r="B105" s="182"/>
      <c r="C105" s="182" t="s">
        <v>321</v>
      </c>
      <c r="F105" s="183" t="s">
        <v>322</v>
      </c>
      <c r="I105" s="183" t="s">
        <v>323</v>
      </c>
    </row>
    <row r="106" spans="1:9">
      <c r="B106" s="182"/>
      <c r="C106" s="182"/>
    </row>
    <row r="107" spans="1:9">
      <c r="A107" s="578"/>
      <c r="C107" s="182"/>
      <c r="D107" s="182"/>
    </row>
    <row r="108" spans="1:9">
      <c r="A108" s="578"/>
      <c r="C108" s="182"/>
      <c r="D108" s="182"/>
    </row>
    <row r="109" spans="1:9">
      <c r="B109" s="185"/>
      <c r="D109" s="182"/>
      <c r="E109" s="182"/>
    </row>
    <row r="110" spans="1:9">
      <c r="B110" s="185"/>
      <c r="D110" s="182"/>
      <c r="E110" s="182"/>
    </row>
    <row r="111" spans="1:9">
      <c r="B111" s="185"/>
      <c r="D111" s="182"/>
      <c r="E111" s="182"/>
    </row>
    <row r="112" spans="1:9">
      <c r="B112" s="185"/>
      <c r="D112" s="182"/>
      <c r="E112" s="182"/>
    </row>
    <row r="113" spans="2:5">
      <c r="B113" s="186"/>
      <c r="D113" s="182"/>
      <c r="E113" s="182"/>
    </row>
    <row r="114" spans="2:5">
      <c r="B114" s="185"/>
      <c r="D114" s="182"/>
      <c r="E114" s="182"/>
    </row>
    <row r="115" spans="2:5">
      <c r="B115" s="185"/>
      <c r="D115" s="182"/>
      <c r="E115" s="182"/>
    </row>
    <row r="116" spans="2:5">
      <c r="B116" s="185"/>
      <c r="D116" s="182"/>
      <c r="E116" s="182"/>
    </row>
    <row r="117" spans="2:5">
      <c r="B117" s="185"/>
      <c r="D117" s="182"/>
      <c r="E117" s="182"/>
    </row>
    <row r="118" spans="2:5">
      <c r="B118" s="186"/>
      <c r="D118" s="182"/>
      <c r="E118" s="182"/>
    </row>
    <row r="119" spans="2:5">
      <c r="B119" s="185"/>
      <c r="D119" s="182"/>
      <c r="E119" s="182"/>
    </row>
    <row r="120" spans="2:5">
      <c r="B120" s="185"/>
      <c r="D120" s="182"/>
      <c r="E120" s="182"/>
    </row>
    <row r="121" spans="2:5">
      <c r="B121" s="186"/>
      <c r="D121" s="182"/>
      <c r="E121" s="182"/>
    </row>
    <row r="122" spans="2:5">
      <c r="B122" s="185"/>
      <c r="D122" s="182"/>
      <c r="E122" s="182"/>
    </row>
    <row r="123" spans="2:5">
      <c r="B123" s="185"/>
      <c r="D123" s="182"/>
      <c r="E123" s="182"/>
    </row>
    <row r="124" spans="2:5">
      <c r="B124" s="185"/>
      <c r="D124" s="182"/>
      <c r="E124" s="182"/>
    </row>
    <row r="125" spans="2:5">
      <c r="B125" s="185"/>
      <c r="D125" s="182"/>
      <c r="E125" s="182"/>
    </row>
    <row r="126" spans="2:5">
      <c r="B126" s="185"/>
      <c r="D126" s="182"/>
      <c r="E126" s="182"/>
    </row>
    <row r="127" spans="2:5">
      <c r="B127" s="185"/>
      <c r="D127" s="182"/>
      <c r="E127" s="182"/>
    </row>
    <row r="128" spans="2:5">
      <c r="B128" s="185"/>
      <c r="D128" s="182"/>
      <c r="E128" s="182"/>
    </row>
    <row r="129" spans="2:5">
      <c r="B129" s="185"/>
      <c r="D129" s="182"/>
      <c r="E129" s="182"/>
    </row>
    <row r="130" spans="2:5">
      <c r="B130" s="185"/>
      <c r="D130" s="182"/>
      <c r="E130" s="182"/>
    </row>
    <row r="131" spans="2:5">
      <c r="B131" s="185"/>
      <c r="D131" s="182"/>
      <c r="E131" s="182"/>
    </row>
    <row r="132" spans="2:5">
      <c r="B132" s="185"/>
      <c r="D132" s="182"/>
      <c r="E132" s="182"/>
    </row>
    <row r="133" spans="2:5">
      <c r="B133" s="185"/>
      <c r="D133" s="182"/>
      <c r="E133" s="182"/>
    </row>
    <row r="134" spans="2:5">
      <c r="B134" s="185"/>
      <c r="D134" s="182"/>
      <c r="E134" s="182"/>
    </row>
    <row r="135" spans="2:5">
      <c r="B135" s="185"/>
      <c r="D135" s="182"/>
      <c r="E135" s="182"/>
    </row>
    <row r="136" spans="2:5">
      <c r="B136" s="185"/>
      <c r="D136" s="182"/>
      <c r="E136" s="182"/>
    </row>
    <row r="137" spans="2:5">
      <c r="B137" s="185"/>
      <c r="D137" s="182"/>
      <c r="E137" s="182"/>
    </row>
    <row r="138" spans="2:5">
      <c r="B138" s="185"/>
      <c r="D138" s="182"/>
      <c r="E138" s="182"/>
    </row>
    <row r="139" spans="2:5">
      <c r="B139" s="185"/>
      <c r="D139" s="182"/>
      <c r="E139" s="182"/>
    </row>
    <row r="140" spans="2:5">
      <c r="B140" s="185"/>
      <c r="D140" s="182"/>
      <c r="E140" s="182"/>
    </row>
    <row r="141" spans="2:5">
      <c r="B141" s="185"/>
      <c r="D141" s="182"/>
      <c r="E141" s="182"/>
    </row>
    <row r="142" spans="2:5">
      <c r="B142" s="185"/>
      <c r="D142" s="182"/>
      <c r="E142" s="182"/>
    </row>
    <row r="143" spans="2:5">
      <c r="B143" s="185"/>
      <c r="D143" s="182"/>
      <c r="E143" s="182"/>
    </row>
    <row r="144" spans="2:5">
      <c r="B144" s="185"/>
      <c r="D144" s="182"/>
      <c r="E144" s="182"/>
    </row>
    <row r="145" spans="2:5">
      <c r="B145" s="185"/>
      <c r="D145" s="182"/>
      <c r="E145" s="182"/>
    </row>
    <row r="146" spans="2:5">
      <c r="B146" s="185"/>
      <c r="D146" s="182"/>
      <c r="E146" s="182"/>
    </row>
    <row r="147" spans="2:5">
      <c r="B147" s="185"/>
      <c r="D147" s="182"/>
      <c r="E147" s="182"/>
    </row>
    <row r="148" spans="2:5">
      <c r="B148" s="185"/>
      <c r="D148" s="182"/>
      <c r="E148" s="182"/>
    </row>
    <row r="149" spans="2:5">
      <c r="B149" s="185"/>
      <c r="D149" s="182"/>
      <c r="E149" s="182"/>
    </row>
    <row r="150" spans="2:5">
      <c r="B150" s="185"/>
      <c r="D150" s="182"/>
      <c r="E150" s="182"/>
    </row>
    <row r="151" spans="2:5">
      <c r="B151" s="185"/>
      <c r="D151" s="182"/>
      <c r="E151" s="182"/>
    </row>
    <row r="152" spans="2:5">
      <c r="B152" s="185"/>
      <c r="D152" s="182"/>
      <c r="E152" s="182"/>
    </row>
    <row r="153" spans="2:5">
      <c r="B153" s="185"/>
      <c r="D153" s="182"/>
      <c r="E153" s="182"/>
    </row>
    <row r="154" spans="2:5">
      <c r="B154" s="185"/>
      <c r="D154" s="182"/>
      <c r="E154" s="182"/>
    </row>
    <row r="155" spans="2:5">
      <c r="B155" s="185"/>
      <c r="D155" s="182"/>
      <c r="E155" s="182"/>
    </row>
    <row r="156" spans="2:5">
      <c r="B156" s="185"/>
      <c r="D156" s="182"/>
      <c r="E156" s="182"/>
    </row>
    <row r="157" spans="2:5">
      <c r="B157" s="185"/>
      <c r="D157" s="182"/>
      <c r="E157" s="182"/>
    </row>
    <row r="158" spans="2:5">
      <c r="B158" s="185"/>
      <c r="D158" s="182"/>
      <c r="E158" s="182"/>
    </row>
    <row r="159" spans="2:5">
      <c r="B159" s="185"/>
      <c r="D159" s="182"/>
      <c r="E159" s="182"/>
    </row>
    <row r="160" spans="2:5">
      <c r="B160" s="185"/>
      <c r="D160" s="182"/>
      <c r="E160" s="182"/>
    </row>
    <row r="161" spans="2:5">
      <c r="B161" s="185"/>
      <c r="D161" s="182"/>
      <c r="E161" s="182"/>
    </row>
    <row r="162" spans="2:5">
      <c r="B162" s="182"/>
      <c r="C162" s="182"/>
      <c r="D162" s="182"/>
      <c r="E162" s="182"/>
    </row>
    <row r="163" spans="2:5">
      <c r="B163" s="182"/>
      <c r="C163" s="182"/>
      <c r="D163" s="182"/>
      <c r="E163" s="182"/>
    </row>
    <row r="164" spans="2:5">
      <c r="B164" s="182"/>
      <c r="C164" s="182"/>
      <c r="D164" s="182"/>
      <c r="E164" s="182"/>
    </row>
    <row r="165" spans="2:5">
      <c r="B165" s="182"/>
      <c r="C165" s="182"/>
      <c r="D165" s="182"/>
      <c r="E165" s="182"/>
    </row>
    <row r="166" spans="2:5">
      <c r="B166" s="182"/>
      <c r="C166" s="182"/>
      <c r="D166" s="182"/>
      <c r="E166" s="182"/>
    </row>
    <row r="167" spans="2:5">
      <c r="B167" s="182"/>
      <c r="C167" s="182"/>
      <c r="D167" s="182"/>
      <c r="E167" s="182"/>
    </row>
    <row r="168" spans="2:5">
      <c r="B168" s="182"/>
      <c r="C168" s="182"/>
      <c r="D168" s="182"/>
      <c r="E168" s="182"/>
    </row>
    <row r="169" spans="2:5">
      <c r="B169" s="182"/>
      <c r="C169" s="182"/>
      <c r="D169" s="182"/>
      <c r="E169" s="182"/>
    </row>
    <row r="170" spans="2:5">
      <c r="B170" s="182"/>
      <c r="C170" s="182"/>
      <c r="D170" s="182"/>
      <c r="E170" s="182"/>
    </row>
    <row r="171" spans="2:5">
      <c r="B171" s="182"/>
      <c r="C171" s="182"/>
      <c r="D171" s="182"/>
      <c r="E171" s="182"/>
    </row>
    <row r="172" spans="2:5">
      <c r="B172" s="182"/>
      <c r="C172" s="182"/>
      <c r="D172" s="182"/>
      <c r="E172" s="182"/>
    </row>
    <row r="173" spans="2:5">
      <c r="B173" s="182"/>
      <c r="C173" s="182"/>
      <c r="D173" s="182"/>
      <c r="E173" s="182"/>
    </row>
    <row r="174" spans="2:5">
      <c r="B174" s="182"/>
      <c r="C174" s="182"/>
      <c r="D174" s="182"/>
      <c r="E174" s="182"/>
    </row>
    <row r="175" spans="2:5">
      <c r="B175" s="182"/>
      <c r="C175" s="182"/>
      <c r="D175" s="182"/>
      <c r="E175" s="182"/>
    </row>
    <row r="176" spans="2:5">
      <c r="B176" s="182"/>
      <c r="C176" s="182"/>
      <c r="D176" s="182"/>
      <c r="E176" s="182"/>
    </row>
    <row r="177" spans="2:5">
      <c r="B177" s="182"/>
      <c r="C177" s="182"/>
      <c r="D177" s="182"/>
      <c r="E177" s="182"/>
    </row>
    <row r="178" spans="2:5">
      <c r="B178" s="182"/>
      <c r="C178" s="182"/>
      <c r="D178" s="182"/>
      <c r="E178" s="182"/>
    </row>
    <row r="179" spans="2:5">
      <c r="B179" s="182"/>
      <c r="C179" s="182"/>
      <c r="D179" s="182"/>
      <c r="E179" s="182"/>
    </row>
    <row r="180" spans="2:5">
      <c r="B180" s="182"/>
      <c r="C180" s="182"/>
      <c r="D180" s="182"/>
      <c r="E180" s="182"/>
    </row>
    <row r="181" spans="2:5">
      <c r="B181" s="182"/>
      <c r="C181" s="182"/>
      <c r="D181" s="182"/>
      <c r="E181" s="182"/>
    </row>
    <row r="182" spans="2:5">
      <c r="B182" s="182"/>
      <c r="C182" s="182"/>
      <c r="D182" s="182"/>
      <c r="E182" s="182"/>
    </row>
    <row r="183" spans="2:5">
      <c r="B183" s="182"/>
      <c r="C183" s="182"/>
      <c r="D183" s="182"/>
      <c r="E183" s="182"/>
    </row>
    <row r="184" spans="2:5">
      <c r="B184" s="182"/>
      <c r="C184" s="182"/>
      <c r="D184" s="182"/>
      <c r="E184" s="182"/>
    </row>
    <row r="185" spans="2:5">
      <c r="B185" s="182"/>
      <c r="C185" s="182"/>
      <c r="D185" s="182"/>
      <c r="E185" s="182"/>
    </row>
    <row r="186" spans="2:5">
      <c r="B186" s="182"/>
      <c r="C186" s="182"/>
      <c r="D186" s="182"/>
      <c r="E186" s="182"/>
    </row>
    <row r="187" spans="2:5">
      <c r="B187" s="182"/>
      <c r="C187" s="182"/>
      <c r="D187" s="182"/>
      <c r="E187" s="182"/>
    </row>
    <row r="188" spans="2:5">
      <c r="B188" s="182"/>
      <c r="C188" s="182"/>
      <c r="D188" s="182"/>
      <c r="E188" s="182"/>
    </row>
    <row r="189" spans="2:5">
      <c r="B189" s="182"/>
      <c r="C189" s="182"/>
      <c r="D189" s="182"/>
      <c r="E189" s="182"/>
    </row>
    <row r="190" spans="2:5">
      <c r="B190" s="182"/>
      <c r="C190" s="182"/>
      <c r="D190" s="182"/>
      <c r="E190" s="182"/>
    </row>
    <row r="191" spans="2:5">
      <c r="B191" s="182"/>
      <c r="C191" s="182"/>
      <c r="D191" s="182"/>
      <c r="E191" s="182"/>
    </row>
    <row r="192" spans="2:5">
      <c r="B192" s="182"/>
      <c r="C192" s="182"/>
      <c r="D192" s="182"/>
      <c r="E192" s="182"/>
    </row>
    <row r="193" spans="2:5">
      <c r="B193" s="182"/>
      <c r="C193" s="182"/>
      <c r="D193" s="182"/>
      <c r="E193" s="182"/>
    </row>
    <row r="194" spans="2:5">
      <c r="B194" s="182"/>
      <c r="C194" s="182"/>
      <c r="D194" s="182"/>
      <c r="E194" s="182"/>
    </row>
    <row r="195" spans="2:5">
      <c r="B195" s="182"/>
      <c r="C195" s="182"/>
      <c r="D195" s="182"/>
      <c r="E195" s="182"/>
    </row>
    <row r="196" spans="2:5">
      <c r="B196" s="182"/>
      <c r="C196" s="182"/>
      <c r="D196" s="182"/>
      <c r="E196" s="182"/>
    </row>
    <row r="197" spans="2:5">
      <c r="B197" s="182"/>
      <c r="C197" s="182"/>
      <c r="D197" s="182"/>
      <c r="E197" s="182"/>
    </row>
    <row r="198" spans="2:5">
      <c r="B198" s="182"/>
      <c r="C198" s="182"/>
      <c r="D198" s="182"/>
      <c r="E198" s="182"/>
    </row>
    <row r="199" spans="2:5">
      <c r="B199" s="182"/>
      <c r="C199" s="182"/>
      <c r="D199" s="182"/>
      <c r="E199" s="182"/>
    </row>
    <row r="200" spans="2:5">
      <c r="B200" s="182"/>
      <c r="C200" s="182"/>
      <c r="D200" s="182"/>
      <c r="E200" s="182"/>
    </row>
    <row r="201" spans="2:5">
      <c r="B201" s="182"/>
      <c r="C201" s="182"/>
      <c r="D201" s="182"/>
      <c r="E201" s="182"/>
    </row>
    <row r="202" spans="2:5">
      <c r="B202" s="182"/>
      <c r="C202" s="182"/>
      <c r="D202" s="182"/>
      <c r="E202" s="182"/>
    </row>
    <row r="203" spans="2:5">
      <c r="B203" s="182"/>
      <c r="C203" s="182"/>
      <c r="D203" s="182"/>
      <c r="E203" s="182"/>
    </row>
    <row r="204" spans="2:5">
      <c r="B204" s="182"/>
      <c r="C204" s="182"/>
      <c r="D204" s="182"/>
      <c r="E204" s="182"/>
    </row>
  </sheetData>
  <mergeCells count="1">
    <mergeCell ref="F6:H6"/>
  </mergeCells>
  <pageMargins left="0.35433070866141736" right="0.43307086614173229" top="0.52" bottom="0.4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50"/>
  <sheetViews>
    <sheetView view="pageBreakPreview" zoomScale="80" zoomScaleNormal="90" zoomScaleSheetLayoutView="80" zoomScalePageLayoutView="110" workbookViewId="0">
      <pane xSplit="1" ySplit="6" topLeftCell="B367" activePane="bottomRight" state="frozen"/>
      <selection pane="topRight" activeCell="B1" sqref="B1"/>
      <selection pane="bottomLeft" activeCell="A7" sqref="A7"/>
      <selection pane="bottomRight" activeCell="I352" sqref="I352"/>
    </sheetView>
  </sheetViews>
  <sheetFormatPr defaultColWidth="13.28515625" defaultRowHeight="21.75" outlineLevelRow="2"/>
  <cols>
    <col min="1" max="1" width="48.42578125" style="15" customWidth="1"/>
    <col min="2" max="2" width="9.7109375" style="1" customWidth="1"/>
    <col min="3" max="3" width="10.85546875" style="1" customWidth="1"/>
    <col min="4" max="4" width="12.7109375" style="1" customWidth="1"/>
    <col min="5" max="5" width="9.7109375" style="1" customWidth="1"/>
    <col min="6" max="6" width="9.140625" style="1" customWidth="1"/>
    <col min="7" max="7" width="13.28515625" style="1" customWidth="1"/>
    <col min="8" max="8" width="10" style="1" customWidth="1"/>
    <col min="9" max="9" width="59" style="1" customWidth="1"/>
    <col min="10" max="10" width="24.85546875" style="1" customWidth="1"/>
    <col min="11" max="250" width="9.140625" style="1" customWidth="1"/>
    <col min="251" max="251" width="1.5703125" style="1" customWidth="1"/>
    <col min="252" max="252" width="35" style="1" customWidth="1"/>
    <col min="253" max="255" width="13.28515625" style="1"/>
    <col min="256" max="256" width="1.5703125" style="1" customWidth="1"/>
    <col min="257" max="257" width="41" style="1" customWidth="1"/>
    <col min="258" max="258" width="9.7109375" style="1" customWidth="1"/>
    <col min="259" max="259" width="10.85546875" style="1" customWidth="1"/>
    <col min="260" max="260" width="13.28515625" style="1" customWidth="1"/>
    <col min="261" max="261" width="10.5703125" style="1" customWidth="1"/>
    <col min="262" max="263" width="13.28515625" style="1" customWidth="1"/>
    <col min="264" max="264" width="10" style="1" customWidth="1"/>
    <col min="265" max="265" width="21.85546875" style="1" customWidth="1"/>
    <col min="266" max="266" width="12.5703125" style="1" customWidth="1"/>
    <col min="267" max="506" width="9.140625" style="1" customWidth="1"/>
    <col min="507" max="507" width="1.5703125" style="1" customWidth="1"/>
    <col min="508" max="508" width="35" style="1" customWidth="1"/>
    <col min="509" max="511" width="13.28515625" style="1"/>
    <col min="512" max="512" width="1.5703125" style="1" customWidth="1"/>
    <col min="513" max="513" width="41" style="1" customWidth="1"/>
    <col min="514" max="514" width="9.7109375" style="1" customWidth="1"/>
    <col min="515" max="515" width="10.85546875" style="1" customWidth="1"/>
    <col min="516" max="516" width="13.28515625" style="1" customWidth="1"/>
    <col min="517" max="517" width="10.5703125" style="1" customWidth="1"/>
    <col min="518" max="519" width="13.28515625" style="1" customWidth="1"/>
    <col min="520" max="520" width="10" style="1" customWidth="1"/>
    <col min="521" max="521" width="21.85546875" style="1" customWidth="1"/>
    <col min="522" max="522" width="12.5703125" style="1" customWidth="1"/>
    <col min="523" max="762" width="9.140625" style="1" customWidth="1"/>
    <col min="763" max="763" width="1.5703125" style="1" customWidth="1"/>
    <col min="764" max="764" width="35" style="1" customWidth="1"/>
    <col min="765" max="767" width="13.28515625" style="1"/>
    <col min="768" max="768" width="1.5703125" style="1" customWidth="1"/>
    <col min="769" max="769" width="41" style="1" customWidth="1"/>
    <col min="770" max="770" width="9.7109375" style="1" customWidth="1"/>
    <col min="771" max="771" width="10.85546875" style="1" customWidth="1"/>
    <col min="772" max="772" width="13.28515625" style="1" customWidth="1"/>
    <col min="773" max="773" width="10.5703125" style="1" customWidth="1"/>
    <col min="774" max="775" width="13.28515625" style="1" customWidth="1"/>
    <col min="776" max="776" width="10" style="1" customWidth="1"/>
    <col min="777" max="777" width="21.85546875" style="1" customWidth="1"/>
    <col min="778" max="778" width="12.5703125" style="1" customWidth="1"/>
    <col min="779" max="1018" width="9.140625" style="1" customWidth="1"/>
    <col min="1019" max="1019" width="1.5703125" style="1" customWidth="1"/>
    <col min="1020" max="1020" width="35" style="1" customWidth="1"/>
    <col min="1021" max="1023" width="13.28515625" style="1"/>
    <col min="1024" max="1024" width="1.5703125" style="1" customWidth="1"/>
    <col min="1025" max="1025" width="41" style="1" customWidth="1"/>
    <col min="1026" max="1026" width="9.7109375" style="1" customWidth="1"/>
    <col min="1027" max="1027" width="10.85546875" style="1" customWidth="1"/>
    <col min="1028" max="1028" width="13.28515625" style="1" customWidth="1"/>
    <col min="1029" max="1029" width="10.5703125" style="1" customWidth="1"/>
    <col min="1030" max="1031" width="13.28515625" style="1" customWidth="1"/>
    <col min="1032" max="1032" width="10" style="1" customWidth="1"/>
    <col min="1033" max="1033" width="21.85546875" style="1" customWidth="1"/>
    <col min="1034" max="1034" width="12.5703125" style="1" customWidth="1"/>
    <col min="1035" max="1274" width="9.140625" style="1" customWidth="1"/>
    <col min="1275" max="1275" width="1.5703125" style="1" customWidth="1"/>
    <col min="1276" max="1276" width="35" style="1" customWidth="1"/>
    <col min="1277" max="1279" width="13.28515625" style="1"/>
    <col min="1280" max="1280" width="1.5703125" style="1" customWidth="1"/>
    <col min="1281" max="1281" width="41" style="1" customWidth="1"/>
    <col min="1282" max="1282" width="9.7109375" style="1" customWidth="1"/>
    <col min="1283" max="1283" width="10.85546875" style="1" customWidth="1"/>
    <col min="1284" max="1284" width="13.28515625" style="1" customWidth="1"/>
    <col min="1285" max="1285" width="10.5703125" style="1" customWidth="1"/>
    <col min="1286" max="1287" width="13.28515625" style="1" customWidth="1"/>
    <col min="1288" max="1288" width="10" style="1" customWidth="1"/>
    <col min="1289" max="1289" width="21.85546875" style="1" customWidth="1"/>
    <col min="1290" max="1290" width="12.5703125" style="1" customWidth="1"/>
    <col min="1291" max="1530" width="9.140625" style="1" customWidth="1"/>
    <col min="1531" max="1531" width="1.5703125" style="1" customWidth="1"/>
    <col min="1532" max="1532" width="35" style="1" customWidth="1"/>
    <col min="1533" max="1535" width="13.28515625" style="1"/>
    <col min="1536" max="1536" width="1.5703125" style="1" customWidth="1"/>
    <col min="1537" max="1537" width="41" style="1" customWidth="1"/>
    <col min="1538" max="1538" width="9.7109375" style="1" customWidth="1"/>
    <col min="1539" max="1539" width="10.85546875" style="1" customWidth="1"/>
    <col min="1540" max="1540" width="13.28515625" style="1" customWidth="1"/>
    <col min="1541" max="1541" width="10.5703125" style="1" customWidth="1"/>
    <col min="1542" max="1543" width="13.28515625" style="1" customWidth="1"/>
    <col min="1544" max="1544" width="10" style="1" customWidth="1"/>
    <col min="1545" max="1545" width="21.85546875" style="1" customWidth="1"/>
    <col min="1546" max="1546" width="12.5703125" style="1" customWidth="1"/>
    <col min="1547" max="1786" width="9.140625" style="1" customWidth="1"/>
    <col min="1787" max="1787" width="1.5703125" style="1" customWidth="1"/>
    <col min="1788" max="1788" width="35" style="1" customWidth="1"/>
    <col min="1789" max="1791" width="13.28515625" style="1"/>
    <col min="1792" max="1792" width="1.5703125" style="1" customWidth="1"/>
    <col min="1793" max="1793" width="41" style="1" customWidth="1"/>
    <col min="1794" max="1794" width="9.7109375" style="1" customWidth="1"/>
    <col min="1795" max="1795" width="10.85546875" style="1" customWidth="1"/>
    <col min="1796" max="1796" width="13.28515625" style="1" customWidth="1"/>
    <col min="1797" max="1797" width="10.5703125" style="1" customWidth="1"/>
    <col min="1798" max="1799" width="13.28515625" style="1" customWidth="1"/>
    <col min="1800" max="1800" width="10" style="1" customWidth="1"/>
    <col min="1801" max="1801" width="21.85546875" style="1" customWidth="1"/>
    <col min="1802" max="1802" width="12.5703125" style="1" customWidth="1"/>
    <col min="1803" max="2042" width="9.140625" style="1" customWidth="1"/>
    <col min="2043" max="2043" width="1.5703125" style="1" customWidth="1"/>
    <col min="2044" max="2044" width="35" style="1" customWidth="1"/>
    <col min="2045" max="2047" width="13.28515625" style="1"/>
    <col min="2048" max="2048" width="1.5703125" style="1" customWidth="1"/>
    <col min="2049" max="2049" width="41" style="1" customWidth="1"/>
    <col min="2050" max="2050" width="9.7109375" style="1" customWidth="1"/>
    <col min="2051" max="2051" width="10.85546875" style="1" customWidth="1"/>
    <col min="2052" max="2052" width="13.28515625" style="1" customWidth="1"/>
    <col min="2053" max="2053" width="10.5703125" style="1" customWidth="1"/>
    <col min="2054" max="2055" width="13.28515625" style="1" customWidth="1"/>
    <col min="2056" max="2056" width="10" style="1" customWidth="1"/>
    <col min="2057" max="2057" width="21.85546875" style="1" customWidth="1"/>
    <col min="2058" max="2058" width="12.5703125" style="1" customWidth="1"/>
    <col min="2059" max="2298" width="9.140625" style="1" customWidth="1"/>
    <col min="2299" max="2299" width="1.5703125" style="1" customWidth="1"/>
    <col min="2300" max="2300" width="35" style="1" customWidth="1"/>
    <col min="2301" max="2303" width="13.28515625" style="1"/>
    <col min="2304" max="2304" width="1.5703125" style="1" customWidth="1"/>
    <col min="2305" max="2305" width="41" style="1" customWidth="1"/>
    <col min="2306" max="2306" width="9.7109375" style="1" customWidth="1"/>
    <col min="2307" max="2307" width="10.85546875" style="1" customWidth="1"/>
    <col min="2308" max="2308" width="13.28515625" style="1" customWidth="1"/>
    <col min="2309" max="2309" width="10.5703125" style="1" customWidth="1"/>
    <col min="2310" max="2311" width="13.28515625" style="1" customWidth="1"/>
    <col min="2312" max="2312" width="10" style="1" customWidth="1"/>
    <col min="2313" max="2313" width="21.85546875" style="1" customWidth="1"/>
    <col min="2314" max="2314" width="12.5703125" style="1" customWidth="1"/>
    <col min="2315" max="2554" width="9.140625" style="1" customWidth="1"/>
    <col min="2555" max="2555" width="1.5703125" style="1" customWidth="1"/>
    <col min="2556" max="2556" width="35" style="1" customWidth="1"/>
    <col min="2557" max="2559" width="13.28515625" style="1"/>
    <col min="2560" max="2560" width="1.5703125" style="1" customWidth="1"/>
    <col min="2561" max="2561" width="41" style="1" customWidth="1"/>
    <col min="2562" max="2562" width="9.7109375" style="1" customWidth="1"/>
    <col min="2563" max="2563" width="10.85546875" style="1" customWidth="1"/>
    <col min="2564" max="2564" width="13.28515625" style="1" customWidth="1"/>
    <col min="2565" max="2565" width="10.5703125" style="1" customWidth="1"/>
    <col min="2566" max="2567" width="13.28515625" style="1" customWidth="1"/>
    <col min="2568" max="2568" width="10" style="1" customWidth="1"/>
    <col min="2569" max="2569" width="21.85546875" style="1" customWidth="1"/>
    <col min="2570" max="2570" width="12.5703125" style="1" customWidth="1"/>
    <col min="2571" max="2810" width="9.140625" style="1" customWidth="1"/>
    <col min="2811" max="2811" width="1.5703125" style="1" customWidth="1"/>
    <col min="2812" max="2812" width="35" style="1" customWidth="1"/>
    <col min="2813" max="2815" width="13.28515625" style="1"/>
    <col min="2816" max="2816" width="1.5703125" style="1" customWidth="1"/>
    <col min="2817" max="2817" width="41" style="1" customWidth="1"/>
    <col min="2818" max="2818" width="9.7109375" style="1" customWidth="1"/>
    <col min="2819" max="2819" width="10.85546875" style="1" customWidth="1"/>
    <col min="2820" max="2820" width="13.28515625" style="1" customWidth="1"/>
    <col min="2821" max="2821" width="10.5703125" style="1" customWidth="1"/>
    <col min="2822" max="2823" width="13.28515625" style="1" customWidth="1"/>
    <col min="2824" max="2824" width="10" style="1" customWidth="1"/>
    <col min="2825" max="2825" width="21.85546875" style="1" customWidth="1"/>
    <col min="2826" max="2826" width="12.5703125" style="1" customWidth="1"/>
    <col min="2827" max="3066" width="9.140625" style="1" customWidth="1"/>
    <col min="3067" max="3067" width="1.5703125" style="1" customWidth="1"/>
    <col min="3068" max="3068" width="35" style="1" customWidth="1"/>
    <col min="3069" max="3071" width="13.28515625" style="1"/>
    <col min="3072" max="3072" width="1.5703125" style="1" customWidth="1"/>
    <col min="3073" max="3073" width="41" style="1" customWidth="1"/>
    <col min="3074" max="3074" width="9.7109375" style="1" customWidth="1"/>
    <col min="3075" max="3075" width="10.85546875" style="1" customWidth="1"/>
    <col min="3076" max="3076" width="13.28515625" style="1" customWidth="1"/>
    <col min="3077" max="3077" width="10.5703125" style="1" customWidth="1"/>
    <col min="3078" max="3079" width="13.28515625" style="1" customWidth="1"/>
    <col min="3080" max="3080" width="10" style="1" customWidth="1"/>
    <col min="3081" max="3081" width="21.85546875" style="1" customWidth="1"/>
    <col min="3082" max="3082" width="12.5703125" style="1" customWidth="1"/>
    <col min="3083" max="3322" width="9.140625" style="1" customWidth="1"/>
    <col min="3323" max="3323" width="1.5703125" style="1" customWidth="1"/>
    <col min="3324" max="3324" width="35" style="1" customWidth="1"/>
    <col min="3325" max="3327" width="13.28515625" style="1"/>
    <col min="3328" max="3328" width="1.5703125" style="1" customWidth="1"/>
    <col min="3329" max="3329" width="41" style="1" customWidth="1"/>
    <col min="3330" max="3330" width="9.7109375" style="1" customWidth="1"/>
    <col min="3331" max="3331" width="10.85546875" style="1" customWidth="1"/>
    <col min="3332" max="3332" width="13.28515625" style="1" customWidth="1"/>
    <col min="3333" max="3333" width="10.5703125" style="1" customWidth="1"/>
    <col min="3334" max="3335" width="13.28515625" style="1" customWidth="1"/>
    <col min="3336" max="3336" width="10" style="1" customWidth="1"/>
    <col min="3337" max="3337" width="21.85546875" style="1" customWidth="1"/>
    <col min="3338" max="3338" width="12.5703125" style="1" customWidth="1"/>
    <col min="3339" max="3578" width="9.140625" style="1" customWidth="1"/>
    <col min="3579" max="3579" width="1.5703125" style="1" customWidth="1"/>
    <col min="3580" max="3580" width="35" style="1" customWidth="1"/>
    <col min="3581" max="3583" width="13.28515625" style="1"/>
    <col min="3584" max="3584" width="1.5703125" style="1" customWidth="1"/>
    <col min="3585" max="3585" width="41" style="1" customWidth="1"/>
    <col min="3586" max="3586" width="9.7109375" style="1" customWidth="1"/>
    <col min="3587" max="3587" width="10.85546875" style="1" customWidth="1"/>
    <col min="3588" max="3588" width="13.28515625" style="1" customWidth="1"/>
    <col min="3589" max="3589" width="10.5703125" style="1" customWidth="1"/>
    <col min="3590" max="3591" width="13.28515625" style="1" customWidth="1"/>
    <col min="3592" max="3592" width="10" style="1" customWidth="1"/>
    <col min="3593" max="3593" width="21.85546875" style="1" customWidth="1"/>
    <col min="3594" max="3594" width="12.5703125" style="1" customWidth="1"/>
    <col min="3595" max="3834" width="9.140625" style="1" customWidth="1"/>
    <col min="3835" max="3835" width="1.5703125" style="1" customWidth="1"/>
    <col min="3836" max="3836" width="35" style="1" customWidth="1"/>
    <col min="3837" max="3839" width="13.28515625" style="1"/>
    <col min="3840" max="3840" width="1.5703125" style="1" customWidth="1"/>
    <col min="3841" max="3841" width="41" style="1" customWidth="1"/>
    <col min="3842" max="3842" width="9.7109375" style="1" customWidth="1"/>
    <col min="3843" max="3843" width="10.85546875" style="1" customWidth="1"/>
    <col min="3844" max="3844" width="13.28515625" style="1" customWidth="1"/>
    <col min="3845" max="3845" width="10.5703125" style="1" customWidth="1"/>
    <col min="3846" max="3847" width="13.28515625" style="1" customWidth="1"/>
    <col min="3848" max="3848" width="10" style="1" customWidth="1"/>
    <col min="3849" max="3849" width="21.85546875" style="1" customWidth="1"/>
    <col min="3850" max="3850" width="12.5703125" style="1" customWidth="1"/>
    <col min="3851" max="4090" width="9.140625" style="1" customWidth="1"/>
    <col min="4091" max="4091" width="1.5703125" style="1" customWidth="1"/>
    <col min="4092" max="4092" width="35" style="1" customWidth="1"/>
    <col min="4093" max="4095" width="13.28515625" style="1"/>
    <col min="4096" max="4096" width="1.5703125" style="1" customWidth="1"/>
    <col min="4097" max="4097" width="41" style="1" customWidth="1"/>
    <col min="4098" max="4098" width="9.7109375" style="1" customWidth="1"/>
    <col min="4099" max="4099" width="10.85546875" style="1" customWidth="1"/>
    <col min="4100" max="4100" width="13.28515625" style="1" customWidth="1"/>
    <col min="4101" max="4101" width="10.5703125" style="1" customWidth="1"/>
    <col min="4102" max="4103" width="13.28515625" style="1" customWidth="1"/>
    <col min="4104" max="4104" width="10" style="1" customWidth="1"/>
    <col min="4105" max="4105" width="21.85546875" style="1" customWidth="1"/>
    <col min="4106" max="4106" width="12.5703125" style="1" customWidth="1"/>
    <col min="4107" max="4346" width="9.140625" style="1" customWidth="1"/>
    <col min="4347" max="4347" width="1.5703125" style="1" customWidth="1"/>
    <col min="4348" max="4348" width="35" style="1" customWidth="1"/>
    <col min="4349" max="4351" width="13.28515625" style="1"/>
    <col min="4352" max="4352" width="1.5703125" style="1" customWidth="1"/>
    <col min="4353" max="4353" width="41" style="1" customWidth="1"/>
    <col min="4354" max="4354" width="9.7109375" style="1" customWidth="1"/>
    <col min="4355" max="4355" width="10.85546875" style="1" customWidth="1"/>
    <col min="4356" max="4356" width="13.28515625" style="1" customWidth="1"/>
    <col min="4357" max="4357" width="10.5703125" style="1" customWidth="1"/>
    <col min="4358" max="4359" width="13.28515625" style="1" customWidth="1"/>
    <col min="4360" max="4360" width="10" style="1" customWidth="1"/>
    <col min="4361" max="4361" width="21.85546875" style="1" customWidth="1"/>
    <col min="4362" max="4362" width="12.5703125" style="1" customWidth="1"/>
    <col min="4363" max="4602" width="9.140625" style="1" customWidth="1"/>
    <col min="4603" max="4603" width="1.5703125" style="1" customWidth="1"/>
    <col min="4604" max="4604" width="35" style="1" customWidth="1"/>
    <col min="4605" max="4607" width="13.28515625" style="1"/>
    <col min="4608" max="4608" width="1.5703125" style="1" customWidth="1"/>
    <col min="4609" max="4609" width="41" style="1" customWidth="1"/>
    <col min="4610" max="4610" width="9.7109375" style="1" customWidth="1"/>
    <col min="4611" max="4611" width="10.85546875" style="1" customWidth="1"/>
    <col min="4612" max="4612" width="13.28515625" style="1" customWidth="1"/>
    <col min="4613" max="4613" width="10.5703125" style="1" customWidth="1"/>
    <col min="4614" max="4615" width="13.28515625" style="1" customWidth="1"/>
    <col min="4616" max="4616" width="10" style="1" customWidth="1"/>
    <col min="4617" max="4617" width="21.85546875" style="1" customWidth="1"/>
    <col min="4618" max="4618" width="12.5703125" style="1" customWidth="1"/>
    <col min="4619" max="4858" width="9.140625" style="1" customWidth="1"/>
    <col min="4859" max="4859" width="1.5703125" style="1" customWidth="1"/>
    <col min="4860" max="4860" width="35" style="1" customWidth="1"/>
    <col min="4861" max="4863" width="13.28515625" style="1"/>
    <col min="4864" max="4864" width="1.5703125" style="1" customWidth="1"/>
    <col min="4865" max="4865" width="41" style="1" customWidth="1"/>
    <col min="4866" max="4866" width="9.7109375" style="1" customWidth="1"/>
    <col min="4867" max="4867" width="10.85546875" style="1" customWidth="1"/>
    <col min="4868" max="4868" width="13.28515625" style="1" customWidth="1"/>
    <col min="4869" max="4869" width="10.5703125" style="1" customWidth="1"/>
    <col min="4870" max="4871" width="13.28515625" style="1" customWidth="1"/>
    <col min="4872" max="4872" width="10" style="1" customWidth="1"/>
    <col min="4873" max="4873" width="21.85546875" style="1" customWidth="1"/>
    <col min="4874" max="4874" width="12.5703125" style="1" customWidth="1"/>
    <col min="4875" max="5114" width="9.140625" style="1" customWidth="1"/>
    <col min="5115" max="5115" width="1.5703125" style="1" customWidth="1"/>
    <col min="5116" max="5116" width="35" style="1" customWidth="1"/>
    <col min="5117" max="5119" width="13.28515625" style="1"/>
    <col min="5120" max="5120" width="1.5703125" style="1" customWidth="1"/>
    <col min="5121" max="5121" width="41" style="1" customWidth="1"/>
    <col min="5122" max="5122" width="9.7109375" style="1" customWidth="1"/>
    <col min="5123" max="5123" width="10.85546875" style="1" customWidth="1"/>
    <col min="5124" max="5124" width="13.28515625" style="1" customWidth="1"/>
    <col min="5125" max="5125" width="10.5703125" style="1" customWidth="1"/>
    <col min="5126" max="5127" width="13.28515625" style="1" customWidth="1"/>
    <col min="5128" max="5128" width="10" style="1" customWidth="1"/>
    <col min="5129" max="5129" width="21.85546875" style="1" customWidth="1"/>
    <col min="5130" max="5130" width="12.5703125" style="1" customWidth="1"/>
    <col min="5131" max="5370" width="9.140625" style="1" customWidth="1"/>
    <col min="5371" max="5371" width="1.5703125" style="1" customWidth="1"/>
    <col min="5372" max="5372" width="35" style="1" customWidth="1"/>
    <col min="5373" max="5375" width="13.28515625" style="1"/>
    <col min="5376" max="5376" width="1.5703125" style="1" customWidth="1"/>
    <col min="5377" max="5377" width="41" style="1" customWidth="1"/>
    <col min="5378" max="5378" width="9.7109375" style="1" customWidth="1"/>
    <col min="5379" max="5379" width="10.85546875" style="1" customWidth="1"/>
    <col min="5380" max="5380" width="13.28515625" style="1" customWidth="1"/>
    <col min="5381" max="5381" width="10.5703125" style="1" customWidth="1"/>
    <col min="5382" max="5383" width="13.28515625" style="1" customWidth="1"/>
    <col min="5384" max="5384" width="10" style="1" customWidth="1"/>
    <col min="5385" max="5385" width="21.85546875" style="1" customWidth="1"/>
    <col min="5386" max="5386" width="12.5703125" style="1" customWidth="1"/>
    <col min="5387" max="5626" width="9.140625" style="1" customWidth="1"/>
    <col min="5627" max="5627" width="1.5703125" style="1" customWidth="1"/>
    <col min="5628" max="5628" width="35" style="1" customWidth="1"/>
    <col min="5629" max="5631" width="13.28515625" style="1"/>
    <col min="5632" max="5632" width="1.5703125" style="1" customWidth="1"/>
    <col min="5633" max="5633" width="41" style="1" customWidth="1"/>
    <col min="5634" max="5634" width="9.7109375" style="1" customWidth="1"/>
    <col min="5635" max="5635" width="10.85546875" style="1" customWidth="1"/>
    <col min="5636" max="5636" width="13.28515625" style="1" customWidth="1"/>
    <col min="5637" max="5637" width="10.5703125" style="1" customWidth="1"/>
    <col min="5638" max="5639" width="13.28515625" style="1" customWidth="1"/>
    <col min="5640" max="5640" width="10" style="1" customWidth="1"/>
    <col min="5641" max="5641" width="21.85546875" style="1" customWidth="1"/>
    <col min="5642" max="5642" width="12.5703125" style="1" customWidth="1"/>
    <col min="5643" max="5882" width="9.140625" style="1" customWidth="1"/>
    <col min="5883" max="5883" width="1.5703125" style="1" customWidth="1"/>
    <col min="5884" max="5884" width="35" style="1" customWidth="1"/>
    <col min="5885" max="5887" width="13.28515625" style="1"/>
    <col min="5888" max="5888" width="1.5703125" style="1" customWidth="1"/>
    <col min="5889" max="5889" width="41" style="1" customWidth="1"/>
    <col min="5890" max="5890" width="9.7109375" style="1" customWidth="1"/>
    <col min="5891" max="5891" width="10.85546875" style="1" customWidth="1"/>
    <col min="5892" max="5892" width="13.28515625" style="1" customWidth="1"/>
    <col min="5893" max="5893" width="10.5703125" style="1" customWidth="1"/>
    <col min="5894" max="5895" width="13.28515625" style="1" customWidth="1"/>
    <col min="5896" max="5896" width="10" style="1" customWidth="1"/>
    <col min="5897" max="5897" width="21.85546875" style="1" customWidth="1"/>
    <col min="5898" max="5898" width="12.5703125" style="1" customWidth="1"/>
    <col min="5899" max="6138" width="9.140625" style="1" customWidth="1"/>
    <col min="6139" max="6139" width="1.5703125" style="1" customWidth="1"/>
    <col min="6140" max="6140" width="35" style="1" customWidth="1"/>
    <col min="6141" max="6143" width="13.28515625" style="1"/>
    <col min="6144" max="6144" width="1.5703125" style="1" customWidth="1"/>
    <col min="6145" max="6145" width="41" style="1" customWidth="1"/>
    <col min="6146" max="6146" width="9.7109375" style="1" customWidth="1"/>
    <col min="6147" max="6147" width="10.85546875" style="1" customWidth="1"/>
    <col min="6148" max="6148" width="13.28515625" style="1" customWidth="1"/>
    <col min="6149" max="6149" width="10.5703125" style="1" customWidth="1"/>
    <col min="6150" max="6151" width="13.28515625" style="1" customWidth="1"/>
    <col min="6152" max="6152" width="10" style="1" customWidth="1"/>
    <col min="6153" max="6153" width="21.85546875" style="1" customWidth="1"/>
    <col min="6154" max="6154" width="12.5703125" style="1" customWidth="1"/>
    <col min="6155" max="6394" width="9.140625" style="1" customWidth="1"/>
    <col min="6395" max="6395" width="1.5703125" style="1" customWidth="1"/>
    <col min="6396" max="6396" width="35" style="1" customWidth="1"/>
    <col min="6397" max="6399" width="13.28515625" style="1"/>
    <col min="6400" max="6400" width="1.5703125" style="1" customWidth="1"/>
    <col min="6401" max="6401" width="41" style="1" customWidth="1"/>
    <col min="6402" max="6402" width="9.7109375" style="1" customWidth="1"/>
    <col min="6403" max="6403" width="10.85546875" style="1" customWidth="1"/>
    <col min="6404" max="6404" width="13.28515625" style="1" customWidth="1"/>
    <col min="6405" max="6405" width="10.5703125" style="1" customWidth="1"/>
    <col min="6406" max="6407" width="13.28515625" style="1" customWidth="1"/>
    <col min="6408" max="6408" width="10" style="1" customWidth="1"/>
    <col min="6409" max="6409" width="21.85546875" style="1" customWidth="1"/>
    <col min="6410" max="6410" width="12.5703125" style="1" customWidth="1"/>
    <col min="6411" max="6650" width="9.140625" style="1" customWidth="1"/>
    <col min="6651" max="6651" width="1.5703125" style="1" customWidth="1"/>
    <col min="6652" max="6652" width="35" style="1" customWidth="1"/>
    <col min="6653" max="6655" width="13.28515625" style="1"/>
    <col min="6656" max="6656" width="1.5703125" style="1" customWidth="1"/>
    <col min="6657" max="6657" width="41" style="1" customWidth="1"/>
    <col min="6658" max="6658" width="9.7109375" style="1" customWidth="1"/>
    <col min="6659" max="6659" width="10.85546875" style="1" customWidth="1"/>
    <col min="6660" max="6660" width="13.28515625" style="1" customWidth="1"/>
    <col min="6661" max="6661" width="10.5703125" style="1" customWidth="1"/>
    <col min="6662" max="6663" width="13.28515625" style="1" customWidth="1"/>
    <col min="6664" max="6664" width="10" style="1" customWidth="1"/>
    <col min="6665" max="6665" width="21.85546875" style="1" customWidth="1"/>
    <col min="6666" max="6666" width="12.5703125" style="1" customWidth="1"/>
    <col min="6667" max="6906" width="9.140625" style="1" customWidth="1"/>
    <col min="6907" max="6907" width="1.5703125" style="1" customWidth="1"/>
    <col min="6908" max="6908" width="35" style="1" customWidth="1"/>
    <col min="6909" max="6911" width="13.28515625" style="1"/>
    <col min="6912" max="6912" width="1.5703125" style="1" customWidth="1"/>
    <col min="6913" max="6913" width="41" style="1" customWidth="1"/>
    <col min="6914" max="6914" width="9.7109375" style="1" customWidth="1"/>
    <col min="6915" max="6915" width="10.85546875" style="1" customWidth="1"/>
    <col min="6916" max="6916" width="13.28515625" style="1" customWidth="1"/>
    <col min="6917" max="6917" width="10.5703125" style="1" customWidth="1"/>
    <col min="6918" max="6919" width="13.28515625" style="1" customWidth="1"/>
    <col min="6920" max="6920" width="10" style="1" customWidth="1"/>
    <col min="6921" max="6921" width="21.85546875" style="1" customWidth="1"/>
    <col min="6922" max="6922" width="12.5703125" style="1" customWidth="1"/>
    <col min="6923" max="7162" width="9.140625" style="1" customWidth="1"/>
    <col min="7163" max="7163" width="1.5703125" style="1" customWidth="1"/>
    <col min="7164" max="7164" width="35" style="1" customWidth="1"/>
    <col min="7165" max="7167" width="13.28515625" style="1"/>
    <col min="7168" max="7168" width="1.5703125" style="1" customWidth="1"/>
    <col min="7169" max="7169" width="41" style="1" customWidth="1"/>
    <col min="7170" max="7170" width="9.7109375" style="1" customWidth="1"/>
    <col min="7171" max="7171" width="10.85546875" style="1" customWidth="1"/>
    <col min="7172" max="7172" width="13.28515625" style="1" customWidth="1"/>
    <col min="7173" max="7173" width="10.5703125" style="1" customWidth="1"/>
    <col min="7174" max="7175" width="13.28515625" style="1" customWidth="1"/>
    <col min="7176" max="7176" width="10" style="1" customWidth="1"/>
    <col min="7177" max="7177" width="21.85546875" style="1" customWidth="1"/>
    <col min="7178" max="7178" width="12.5703125" style="1" customWidth="1"/>
    <col min="7179" max="7418" width="9.140625" style="1" customWidth="1"/>
    <col min="7419" max="7419" width="1.5703125" style="1" customWidth="1"/>
    <col min="7420" max="7420" width="35" style="1" customWidth="1"/>
    <col min="7421" max="7423" width="13.28515625" style="1"/>
    <col min="7424" max="7424" width="1.5703125" style="1" customWidth="1"/>
    <col min="7425" max="7425" width="41" style="1" customWidth="1"/>
    <col min="7426" max="7426" width="9.7109375" style="1" customWidth="1"/>
    <col min="7427" max="7427" width="10.85546875" style="1" customWidth="1"/>
    <col min="7428" max="7428" width="13.28515625" style="1" customWidth="1"/>
    <col min="7429" max="7429" width="10.5703125" style="1" customWidth="1"/>
    <col min="7430" max="7431" width="13.28515625" style="1" customWidth="1"/>
    <col min="7432" max="7432" width="10" style="1" customWidth="1"/>
    <col min="7433" max="7433" width="21.85546875" style="1" customWidth="1"/>
    <col min="7434" max="7434" width="12.5703125" style="1" customWidth="1"/>
    <col min="7435" max="7674" width="9.140625" style="1" customWidth="1"/>
    <col min="7675" max="7675" width="1.5703125" style="1" customWidth="1"/>
    <col min="7676" max="7676" width="35" style="1" customWidth="1"/>
    <col min="7677" max="7679" width="13.28515625" style="1"/>
    <col min="7680" max="7680" width="1.5703125" style="1" customWidth="1"/>
    <col min="7681" max="7681" width="41" style="1" customWidth="1"/>
    <col min="7682" max="7682" width="9.7109375" style="1" customWidth="1"/>
    <col min="7683" max="7683" width="10.85546875" style="1" customWidth="1"/>
    <col min="7684" max="7684" width="13.28515625" style="1" customWidth="1"/>
    <col min="7685" max="7685" width="10.5703125" style="1" customWidth="1"/>
    <col min="7686" max="7687" width="13.28515625" style="1" customWidth="1"/>
    <col min="7688" max="7688" width="10" style="1" customWidth="1"/>
    <col min="7689" max="7689" width="21.85546875" style="1" customWidth="1"/>
    <col min="7690" max="7690" width="12.5703125" style="1" customWidth="1"/>
    <col min="7691" max="7930" width="9.140625" style="1" customWidth="1"/>
    <col min="7931" max="7931" width="1.5703125" style="1" customWidth="1"/>
    <col min="7932" max="7932" width="35" style="1" customWidth="1"/>
    <col min="7933" max="7935" width="13.28515625" style="1"/>
    <col min="7936" max="7936" width="1.5703125" style="1" customWidth="1"/>
    <col min="7937" max="7937" width="41" style="1" customWidth="1"/>
    <col min="7938" max="7938" width="9.7109375" style="1" customWidth="1"/>
    <col min="7939" max="7939" width="10.85546875" style="1" customWidth="1"/>
    <col min="7940" max="7940" width="13.28515625" style="1" customWidth="1"/>
    <col min="7941" max="7941" width="10.5703125" style="1" customWidth="1"/>
    <col min="7942" max="7943" width="13.28515625" style="1" customWidth="1"/>
    <col min="7944" max="7944" width="10" style="1" customWidth="1"/>
    <col min="7945" max="7945" width="21.85546875" style="1" customWidth="1"/>
    <col min="7946" max="7946" width="12.5703125" style="1" customWidth="1"/>
    <col min="7947" max="8186" width="9.140625" style="1" customWidth="1"/>
    <col min="8187" max="8187" width="1.5703125" style="1" customWidth="1"/>
    <col min="8188" max="8188" width="35" style="1" customWidth="1"/>
    <col min="8189" max="8191" width="13.28515625" style="1"/>
    <col min="8192" max="8192" width="1.5703125" style="1" customWidth="1"/>
    <col min="8193" max="8193" width="41" style="1" customWidth="1"/>
    <col min="8194" max="8194" width="9.7109375" style="1" customWidth="1"/>
    <col min="8195" max="8195" width="10.85546875" style="1" customWidth="1"/>
    <col min="8196" max="8196" width="13.28515625" style="1" customWidth="1"/>
    <col min="8197" max="8197" width="10.5703125" style="1" customWidth="1"/>
    <col min="8198" max="8199" width="13.28515625" style="1" customWidth="1"/>
    <col min="8200" max="8200" width="10" style="1" customWidth="1"/>
    <col min="8201" max="8201" width="21.85546875" style="1" customWidth="1"/>
    <col min="8202" max="8202" width="12.5703125" style="1" customWidth="1"/>
    <col min="8203" max="8442" width="9.140625" style="1" customWidth="1"/>
    <col min="8443" max="8443" width="1.5703125" style="1" customWidth="1"/>
    <col min="8444" max="8444" width="35" style="1" customWidth="1"/>
    <col min="8445" max="8447" width="13.28515625" style="1"/>
    <col min="8448" max="8448" width="1.5703125" style="1" customWidth="1"/>
    <col min="8449" max="8449" width="41" style="1" customWidth="1"/>
    <col min="8450" max="8450" width="9.7109375" style="1" customWidth="1"/>
    <col min="8451" max="8451" width="10.85546875" style="1" customWidth="1"/>
    <col min="8452" max="8452" width="13.28515625" style="1" customWidth="1"/>
    <col min="8453" max="8453" width="10.5703125" style="1" customWidth="1"/>
    <col min="8454" max="8455" width="13.28515625" style="1" customWidth="1"/>
    <col min="8456" max="8456" width="10" style="1" customWidth="1"/>
    <col min="8457" max="8457" width="21.85546875" style="1" customWidth="1"/>
    <col min="8458" max="8458" width="12.5703125" style="1" customWidth="1"/>
    <col min="8459" max="8698" width="9.140625" style="1" customWidth="1"/>
    <col min="8699" max="8699" width="1.5703125" style="1" customWidth="1"/>
    <col min="8700" max="8700" width="35" style="1" customWidth="1"/>
    <col min="8701" max="8703" width="13.28515625" style="1"/>
    <col min="8704" max="8704" width="1.5703125" style="1" customWidth="1"/>
    <col min="8705" max="8705" width="41" style="1" customWidth="1"/>
    <col min="8706" max="8706" width="9.7109375" style="1" customWidth="1"/>
    <col min="8707" max="8707" width="10.85546875" style="1" customWidth="1"/>
    <col min="8708" max="8708" width="13.28515625" style="1" customWidth="1"/>
    <col min="8709" max="8709" width="10.5703125" style="1" customWidth="1"/>
    <col min="8710" max="8711" width="13.28515625" style="1" customWidth="1"/>
    <col min="8712" max="8712" width="10" style="1" customWidth="1"/>
    <col min="8713" max="8713" width="21.85546875" style="1" customWidth="1"/>
    <col min="8714" max="8714" width="12.5703125" style="1" customWidth="1"/>
    <col min="8715" max="8954" width="9.140625" style="1" customWidth="1"/>
    <col min="8955" max="8955" width="1.5703125" style="1" customWidth="1"/>
    <col min="8956" max="8956" width="35" style="1" customWidth="1"/>
    <col min="8957" max="8959" width="13.28515625" style="1"/>
    <col min="8960" max="8960" width="1.5703125" style="1" customWidth="1"/>
    <col min="8961" max="8961" width="41" style="1" customWidth="1"/>
    <col min="8962" max="8962" width="9.7109375" style="1" customWidth="1"/>
    <col min="8963" max="8963" width="10.85546875" style="1" customWidth="1"/>
    <col min="8964" max="8964" width="13.28515625" style="1" customWidth="1"/>
    <col min="8965" max="8965" width="10.5703125" style="1" customWidth="1"/>
    <col min="8966" max="8967" width="13.28515625" style="1" customWidth="1"/>
    <col min="8968" max="8968" width="10" style="1" customWidth="1"/>
    <col min="8969" max="8969" width="21.85546875" style="1" customWidth="1"/>
    <col min="8970" max="8970" width="12.5703125" style="1" customWidth="1"/>
    <col min="8971" max="9210" width="9.140625" style="1" customWidth="1"/>
    <col min="9211" max="9211" width="1.5703125" style="1" customWidth="1"/>
    <col min="9212" max="9212" width="35" style="1" customWidth="1"/>
    <col min="9213" max="9215" width="13.28515625" style="1"/>
    <col min="9216" max="9216" width="1.5703125" style="1" customWidth="1"/>
    <col min="9217" max="9217" width="41" style="1" customWidth="1"/>
    <col min="9218" max="9218" width="9.7109375" style="1" customWidth="1"/>
    <col min="9219" max="9219" width="10.85546875" style="1" customWidth="1"/>
    <col min="9220" max="9220" width="13.28515625" style="1" customWidth="1"/>
    <col min="9221" max="9221" width="10.5703125" style="1" customWidth="1"/>
    <col min="9222" max="9223" width="13.28515625" style="1" customWidth="1"/>
    <col min="9224" max="9224" width="10" style="1" customWidth="1"/>
    <col min="9225" max="9225" width="21.85546875" style="1" customWidth="1"/>
    <col min="9226" max="9226" width="12.5703125" style="1" customWidth="1"/>
    <col min="9227" max="9466" width="9.140625" style="1" customWidth="1"/>
    <col min="9467" max="9467" width="1.5703125" style="1" customWidth="1"/>
    <col min="9468" max="9468" width="35" style="1" customWidth="1"/>
    <col min="9469" max="9471" width="13.28515625" style="1"/>
    <col min="9472" max="9472" width="1.5703125" style="1" customWidth="1"/>
    <col min="9473" max="9473" width="41" style="1" customWidth="1"/>
    <col min="9474" max="9474" width="9.7109375" style="1" customWidth="1"/>
    <col min="9475" max="9475" width="10.85546875" style="1" customWidth="1"/>
    <col min="9476" max="9476" width="13.28515625" style="1" customWidth="1"/>
    <col min="9477" max="9477" width="10.5703125" style="1" customWidth="1"/>
    <col min="9478" max="9479" width="13.28515625" style="1" customWidth="1"/>
    <col min="9480" max="9480" width="10" style="1" customWidth="1"/>
    <col min="9481" max="9481" width="21.85546875" style="1" customWidth="1"/>
    <col min="9482" max="9482" width="12.5703125" style="1" customWidth="1"/>
    <col min="9483" max="9722" width="9.140625" style="1" customWidth="1"/>
    <col min="9723" max="9723" width="1.5703125" style="1" customWidth="1"/>
    <col min="9724" max="9724" width="35" style="1" customWidth="1"/>
    <col min="9725" max="9727" width="13.28515625" style="1"/>
    <col min="9728" max="9728" width="1.5703125" style="1" customWidth="1"/>
    <col min="9729" max="9729" width="41" style="1" customWidth="1"/>
    <col min="9730" max="9730" width="9.7109375" style="1" customWidth="1"/>
    <col min="9731" max="9731" width="10.85546875" style="1" customWidth="1"/>
    <col min="9732" max="9732" width="13.28515625" style="1" customWidth="1"/>
    <col min="9733" max="9733" width="10.5703125" style="1" customWidth="1"/>
    <col min="9734" max="9735" width="13.28515625" style="1" customWidth="1"/>
    <col min="9736" max="9736" width="10" style="1" customWidth="1"/>
    <col min="9737" max="9737" width="21.85546875" style="1" customWidth="1"/>
    <col min="9738" max="9738" width="12.5703125" style="1" customWidth="1"/>
    <col min="9739" max="9978" width="9.140625" style="1" customWidth="1"/>
    <col min="9979" max="9979" width="1.5703125" style="1" customWidth="1"/>
    <col min="9980" max="9980" width="35" style="1" customWidth="1"/>
    <col min="9981" max="9983" width="13.28515625" style="1"/>
    <col min="9984" max="9984" width="1.5703125" style="1" customWidth="1"/>
    <col min="9985" max="9985" width="41" style="1" customWidth="1"/>
    <col min="9986" max="9986" width="9.7109375" style="1" customWidth="1"/>
    <col min="9987" max="9987" width="10.85546875" style="1" customWidth="1"/>
    <col min="9988" max="9988" width="13.28515625" style="1" customWidth="1"/>
    <col min="9989" max="9989" width="10.5703125" style="1" customWidth="1"/>
    <col min="9990" max="9991" width="13.28515625" style="1" customWidth="1"/>
    <col min="9992" max="9992" width="10" style="1" customWidth="1"/>
    <col min="9993" max="9993" width="21.85546875" style="1" customWidth="1"/>
    <col min="9994" max="9994" width="12.5703125" style="1" customWidth="1"/>
    <col min="9995" max="10234" width="9.140625" style="1" customWidth="1"/>
    <col min="10235" max="10235" width="1.5703125" style="1" customWidth="1"/>
    <col min="10236" max="10236" width="35" style="1" customWidth="1"/>
    <col min="10237" max="10239" width="13.28515625" style="1"/>
    <col min="10240" max="10240" width="1.5703125" style="1" customWidth="1"/>
    <col min="10241" max="10241" width="41" style="1" customWidth="1"/>
    <col min="10242" max="10242" width="9.7109375" style="1" customWidth="1"/>
    <col min="10243" max="10243" width="10.85546875" style="1" customWidth="1"/>
    <col min="10244" max="10244" width="13.28515625" style="1" customWidth="1"/>
    <col min="10245" max="10245" width="10.5703125" style="1" customWidth="1"/>
    <col min="10246" max="10247" width="13.28515625" style="1" customWidth="1"/>
    <col min="10248" max="10248" width="10" style="1" customWidth="1"/>
    <col min="10249" max="10249" width="21.85546875" style="1" customWidth="1"/>
    <col min="10250" max="10250" width="12.5703125" style="1" customWidth="1"/>
    <col min="10251" max="10490" width="9.140625" style="1" customWidth="1"/>
    <col min="10491" max="10491" width="1.5703125" style="1" customWidth="1"/>
    <col min="10492" max="10492" width="35" style="1" customWidth="1"/>
    <col min="10493" max="10495" width="13.28515625" style="1"/>
    <col min="10496" max="10496" width="1.5703125" style="1" customWidth="1"/>
    <col min="10497" max="10497" width="41" style="1" customWidth="1"/>
    <col min="10498" max="10498" width="9.7109375" style="1" customWidth="1"/>
    <col min="10499" max="10499" width="10.85546875" style="1" customWidth="1"/>
    <col min="10500" max="10500" width="13.28515625" style="1" customWidth="1"/>
    <col min="10501" max="10501" width="10.5703125" style="1" customWidth="1"/>
    <col min="10502" max="10503" width="13.28515625" style="1" customWidth="1"/>
    <col min="10504" max="10504" width="10" style="1" customWidth="1"/>
    <col min="10505" max="10505" width="21.85546875" style="1" customWidth="1"/>
    <col min="10506" max="10506" width="12.5703125" style="1" customWidth="1"/>
    <col min="10507" max="10746" width="9.140625" style="1" customWidth="1"/>
    <col min="10747" max="10747" width="1.5703125" style="1" customWidth="1"/>
    <col min="10748" max="10748" width="35" style="1" customWidth="1"/>
    <col min="10749" max="10751" width="13.28515625" style="1"/>
    <col min="10752" max="10752" width="1.5703125" style="1" customWidth="1"/>
    <col min="10753" max="10753" width="41" style="1" customWidth="1"/>
    <col min="10754" max="10754" width="9.7109375" style="1" customWidth="1"/>
    <col min="10755" max="10755" width="10.85546875" style="1" customWidth="1"/>
    <col min="10756" max="10756" width="13.28515625" style="1" customWidth="1"/>
    <col min="10757" max="10757" width="10.5703125" style="1" customWidth="1"/>
    <col min="10758" max="10759" width="13.28515625" style="1" customWidth="1"/>
    <col min="10760" max="10760" width="10" style="1" customWidth="1"/>
    <col min="10761" max="10761" width="21.85546875" style="1" customWidth="1"/>
    <col min="10762" max="10762" width="12.5703125" style="1" customWidth="1"/>
    <col min="10763" max="11002" width="9.140625" style="1" customWidth="1"/>
    <col min="11003" max="11003" width="1.5703125" style="1" customWidth="1"/>
    <col min="11004" max="11004" width="35" style="1" customWidth="1"/>
    <col min="11005" max="11007" width="13.28515625" style="1"/>
    <col min="11008" max="11008" width="1.5703125" style="1" customWidth="1"/>
    <col min="11009" max="11009" width="41" style="1" customWidth="1"/>
    <col min="11010" max="11010" width="9.7109375" style="1" customWidth="1"/>
    <col min="11011" max="11011" width="10.85546875" style="1" customWidth="1"/>
    <col min="11012" max="11012" width="13.28515625" style="1" customWidth="1"/>
    <col min="11013" max="11013" width="10.5703125" style="1" customWidth="1"/>
    <col min="11014" max="11015" width="13.28515625" style="1" customWidth="1"/>
    <col min="11016" max="11016" width="10" style="1" customWidth="1"/>
    <col min="11017" max="11017" width="21.85546875" style="1" customWidth="1"/>
    <col min="11018" max="11018" width="12.5703125" style="1" customWidth="1"/>
    <col min="11019" max="11258" width="9.140625" style="1" customWidth="1"/>
    <col min="11259" max="11259" width="1.5703125" style="1" customWidth="1"/>
    <col min="11260" max="11260" width="35" style="1" customWidth="1"/>
    <col min="11261" max="11263" width="13.28515625" style="1"/>
    <col min="11264" max="11264" width="1.5703125" style="1" customWidth="1"/>
    <col min="11265" max="11265" width="41" style="1" customWidth="1"/>
    <col min="11266" max="11266" width="9.7109375" style="1" customWidth="1"/>
    <col min="11267" max="11267" width="10.85546875" style="1" customWidth="1"/>
    <col min="11268" max="11268" width="13.28515625" style="1" customWidth="1"/>
    <col min="11269" max="11269" width="10.5703125" style="1" customWidth="1"/>
    <col min="11270" max="11271" width="13.28515625" style="1" customWidth="1"/>
    <col min="11272" max="11272" width="10" style="1" customWidth="1"/>
    <col min="11273" max="11273" width="21.85546875" style="1" customWidth="1"/>
    <col min="11274" max="11274" width="12.5703125" style="1" customWidth="1"/>
    <col min="11275" max="11514" width="9.140625" style="1" customWidth="1"/>
    <col min="11515" max="11515" width="1.5703125" style="1" customWidth="1"/>
    <col min="11516" max="11516" width="35" style="1" customWidth="1"/>
    <col min="11517" max="11519" width="13.28515625" style="1"/>
    <col min="11520" max="11520" width="1.5703125" style="1" customWidth="1"/>
    <col min="11521" max="11521" width="41" style="1" customWidth="1"/>
    <col min="11522" max="11522" width="9.7109375" style="1" customWidth="1"/>
    <col min="11523" max="11523" width="10.85546875" style="1" customWidth="1"/>
    <col min="11524" max="11524" width="13.28515625" style="1" customWidth="1"/>
    <col min="11525" max="11525" width="10.5703125" style="1" customWidth="1"/>
    <col min="11526" max="11527" width="13.28515625" style="1" customWidth="1"/>
    <col min="11528" max="11528" width="10" style="1" customWidth="1"/>
    <col min="11529" max="11529" width="21.85546875" style="1" customWidth="1"/>
    <col min="11530" max="11530" width="12.5703125" style="1" customWidth="1"/>
    <col min="11531" max="11770" width="9.140625" style="1" customWidth="1"/>
    <col min="11771" max="11771" width="1.5703125" style="1" customWidth="1"/>
    <col min="11772" max="11772" width="35" style="1" customWidth="1"/>
    <col min="11773" max="11775" width="13.28515625" style="1"/>
    <col min="11776" max="11776" width="1.5703125" style="1" customWidth="1"/>
    <col min="11777" max="11777" width="41" style="1" customWidth="1"/>
    <col min="11778" max="11778" width="9.7109375" style="1" customWidth="1"/>
    <col min="11779" max="11779" width="10.85546875" style="1" customWidth="1"/>
    <col min="11780" max="11780" width="13.28515625" style="1" customWidth="1"/>
    <col min="11781" max="11781" width="10.5703125" style="1" customWidth="1"/>
    <col min="11782" max="11783" width="13.28515625" style="1" customWidth="1"/>
    <col min="11784" max="11784" width="10" style="1" customWidth="1"/>
    <col min="11785" max="11785" width="21.85546875" style="1" customWidth="1"/>
    <col min="11786" max="11786" width="12.5703125" style="1" customWidth="1"/>
    <col min="11787" max="12026" width="9.140625" style="1" customWidth="1"/>
    <col min="12027" max="12027" width="1.5703125" style="1" customWidth="1"/>
    <col min="12028" max="12028" width="35" style="1" customWidth="1"/>
    <col min="12029" max="12031" width="13.28515625" style="1"/>
    <col min="12032" max="12032" width="1.5703125" style="1" customWidth="1"/>
    <col min="12033" max="12033" width="41" style="1" customWidth="1"/>
    <col min="12034" max="12034" width="9.7109375" style="1" customWidth="1"/>
    <col min="12035" max="12035" width="10.85546875" style="1" customWidth="1"/>
    <col min="12036" max="12036" width="13.28515625" style="1" customWidth="1"/>
    <col min="12037" max="12037" width="10.5703125" style="1" customWidth="1"/>
    <col min="12038" max="12039" width="13.28515625" style="1" customWidth="1"/>
    <col min="12040" max="12040" width="10" style="1" customWidth="1"/>
    <col min="12041" max="12041" width="21.85546875" style="1" customWidth="1"/>
    <col min="12042" max="12042" width="12.5703125" style="1" customWidth="1"/>
    <col min="12043" max="12282" width="9.140625" style="1" customWidth="1"/>
    <col min="12283" max="12283" width="1.5703125" style="1" customWidth="1"/>
    <col min="12284" max="12284" width="35" style="1" customWidth="1"/>
    <col min="12285" max="12287" width="13.28515625" style="1"/>
    <col min="12288" max="12288" width="1.5703125" style="1" customWidth="1"/>
    <col min="12289" max="12289" width="41" style="1" customWidth="1"/>
    <col min="12290" max="12290" width="9.7109375" style="1" customWidth="1"/>
    <col min="12291" max="12291" width="10.85546875" style="1" customWidth="1"/>
    <col min="12292" max="12292" width="13.28515625" style="1" customWidth="1"/>
    <col min="12293" max="12293" width="10.5703125" style="1" customWidth="1"/>
    <col min="12294" max="12295" width="13.28515625" style="1" customWidth="1"/>
    <col min="12296" max="12296" width="10" style="1" customWidth="1"/>
    <col min="12297" max="12297" width="21.85546875" style="1" customWidth="1"/>
    <col min="12298" max="12298" width="12.5703125" style="1" customWidth="1"/>
    <col min="12299" max="12538" width="9.140625" style="1" customWidth="1"/>
    <col min="12539" max="12539" width="1.5703125" style="1" customWidth="1"/>
    <col min="12540" max="12540" width="35" style="1" customWidth="1"/>
    <col min="12541" max="12543" width="13.28515625" style="1"/>
    <col min="12544" max="12544" width="1.5703125" style="1" customWidth="1"/>
    <col min="12545" max="12545" width="41" style="1" customWidth="1"/>
    <col min="12546" max="12546" width="9.7109375" style="1" customWidth="1"/>
    <col min="12547" max="12547" width="10.85546875" style="1" customWidth="1"/>
    <col min="12548" max="12548" width="13.28515625" style="1" customWidth="1"/>
    <col min="12549" max="12549" width="10.5703125" style="1" customWidth="1"/>
    <col min="12550" max="12551" width="13.28515625" style="1" customWidth="1"/>
    <col min="12552" max="12552" width="10" style="1" customWidth="1"/>
    <col min="12553" max="12553" width="21.85546875" style="1" customWidth="1"/>
    <col min="12554" max="12554" width="12.5703125" style="1" customWidth="1"/>
    <col min="12555" max="12794" width="9.140625" style="1" customWidth="1"/>
    <col min="12795" max="12795" width="1.5703125" style="1" customWidth="1"/>
    <col min="12796" max="12796" width="35" style="1" customWidth="1"/>
    <col min="12797" max="12799" width="13.28515625" style="1"/>
    <col min="12800" max="12800" width="1.5703125" style="1" customWidth="1"/>
    <col min="12801" max="12801" width="41" style="1" customWidth="1"/>
    <col min="12802" max="12802" width="9.7109375" style="1" customWidth="1"/>
    <col min="12803" max="12803" width="10.85546875" style="1" customWidth="1"/>
    <col min="12804" max="12804" width="13.28515625" style="1" customWidth="1"/>
    <col min="12805" max="12805" width="10.5703125" style="1" customWidth="1"/>
    <col min="12806" max="12807" width="13.28515625" style="1" customWidth="1"/>
    <col min="12808" max="12808" width="10" style="1" customWidth="1"/>
    <col min="12809" max="12809" width="21.85546875" style="1" customWidth="1"/>
    <col min="12810" max="12810" width="12.5703125" style="1" customWidth="1"/>
    <col min="12811" max="13050" width="9.140625" style="1" customWidth="1"/>
    <col min="13051" max="13051" width="1.5703125" style="1" customWidth="1"/>
    <col min="13052" max="13052" width="35" style="1" customWidth="1"/>
    <col min="13053" max="13055" width="13.28515625" style="1"/>
    <col min="13056" max="13056" width="1.5703125" style="1" customWidth="1"/>
    <col min="13057" max="13057" width="41" style="1" customWidth="1"/>
    <col min="13058" max="13058" width="9.7109375" style="1" customWidth="1"/>
    <col min="13059" max="13059" width="10.85546875" style="1" customWidth="1"/>
    <col min="13060" max="13060" width="13.28515625" style="1" customWidth="1"/>
    <col min="13061" max="13061" width="10.5703125" style="1" customWidth="1"/>
    <col min="13062" max="13063" width="13.28515625" style="1" customWidth="1"/>
    <col min="13064" max="13064" width="10" style="1" customWidth="1"/>
    <col min="13065" max="13065" width="21.85546875" style="1" customWidth="1"/>
    <col min="13066" max="13066" width="12.5703125" style="1" customWidth="1"/>
    <col min="13067" max="13306" width="9.140625" style="1" customWidth="1"/>
    <col min="13307" max="13307" width="1.5703125" style="1" customWidth="1"/>
    <col min="13308" max="13308" width="35" style="1" customWidth="1"/>
    <col min="13309" max="13311" width="13.28515625" style="1"/>
    <col min="13312" max="13312" width="1.5703125" style="1" customWidth="1"/>
    <col min="13313" max="13313" width="41" style="1" customWidth="1"/>
    <col min="13314" max="13314" width="9.7109375" style="1" customWidth="1"/>
    <col min="13315" max="13315" width="10.85546875" style="1" customWidth="1"/>
    <col min="13316" max="13316" width="13.28515625" style="1" customWidth="1"/>
    <col min="13317" max="13317" width="10.5703125" style="1" customWidth="1"/>
    <col min="13318" max="13319" width="13.28515625" style="1" customWidth="1"/>
    <col min="13320" max="13320" width="10" style="1" customWidth="1"/>
    <col min="13321" max="13321" width="21.85546875" style="1" customWidth="1"/>
    <col min="13322" max="13322" width="12.5703125" style="1" customWidth="1"/>
    <col min="13323" max="13562" width="9.140625" style="1" customWidth="1"/>
    <col min="13563" max="13563" width="1.5703125" style="1" customWidth="1"/>
    <col min="13564" max="13564" width="35" style="1" customWidth="1"/>
    <col min="13565" max="13567" width="13.28515625" style="1"/>
    <col min="13568" max="13568" width="1.5703125" style="1" customWidth="1"/>
    <col min="13569" max="13569" width="41" style="1" customWidth="1"/>
    <col min="13570" max="13570" width="9.7109375" style="1" customWidth="1"/>
    <col min="13571" max="13571" width="10.85546875" style="1" customWidth="1"/>
    <col min="13572" max="13572" width="13.28515625" style="1" customWidth="1"/>
    <col min="13573" max="13573" width="10.5703125" style="1" customWidth="1"/>
    <col min="13574" max="13575" width="13.28515625" style="1" customWidth="1"/>
    <col min="13576" max="13576" width="10" style="1" customWidth="1"/>
    <col min="13577" max="13577" width="21.85546875" style="1" customWidth="1"/>
    <col min="13578" max="13578" width="12.5703125" style="1" customWidth="1"/>
    <col min="13579" max="13818" width="9.140625" style="1" customWidth="1"/>
    <col min="13819" max="13819" width="1.5703125" style="1" customWidth="1"/>
    <col min="13820" max="13820" width="35" style="1" customWidth="1"/>
    <col min="13821" max="13823" width="13.28515625" style="1"/>
    <col min="13824" max="13824" width="1.5703125" style="1" customWidth="1"/>
    <col min="13825" max="13825" width="41" style="1" customWidth="1"/>
    <col min="13826" max="13826" width="9.7109375" style="1" customWidth="1"/>
    <col min="13827" max="13827" width="10.85546875" style="1" customWidth="1"/>
    <col min="13828" max="13828" width="13.28515625" style="1" customWidth="1"/>
    <col min="13829" max="13829" width="10.5703125" style="1" customWidth="1"/>
    <col min="13830" max="13831" width="13.28515625" style="1" customWidth="1"/>
    <col min="13832" max="13832" width="10" style="1" customWidth="1"/>
    <col min="13833" max="13833" width="21.85546875" style="1" customWidth="1"/>
    <col min="13834" max="13834" width="12.5703125" style="1" customWidth="1"/>
    <col min="13835" max="14074" width="9.140625" style="1" customWidth="1"/>
    <col min="14075" max="14075" width="1.5703125" style="1" customWidth="1"/>
    <col min="14076" max="14076" width="35" style="1" customWidth="1"/>
    <col min="14077" max="14079" width="13.28515625" style="1"/>
    <col min="14080" max="14080" width="1.5703125" style="1" customWidth="1"/>
    <col min="14081" max="14081" width="41" style="1" customWidth="1"/>
    <col min="14082" max="14082" width="9.7109375" style="1" customWidth="1"/>
    <col min="14083" max="14083" width="10.85546875" style="1" customWidth="1"/>
    <col min="14084" max="14084" width="13.28515625" style="1" customWidth="1"/>
    <col min="14085" max="14085" width="10.5703125" style="1" customWidth="1"/>
    <col min="14086" max="14087" width="13.28515625" style="1" customWidth="1"/>
    <col min="14088" max="14088" width="10" style="1" customWidth="1"/>
    <col min="14089" max="14089" width="21.85546875" style="1" customWidth="1"/>
    <col min="14090" max="14090" width="12.5703125" style="1" customWidth="1"/>
    <col min="14091" max="14330" width="9.140625" style="1" customWidth="1"/>
    <col min="14331" max="14331" width="1.5703125" style="1" customWidth="1"/>
    <col min="14332" max="14332" width="35" style="1" customWidth="1"/>
    <col min="14333" max="14335" width="13.28515625" style="1"/>
    <col min="14336" max="14336" width="1.5703125" style="1" customWidth="1"/>
    <col min="14337" max="14337" width="41" style="1" customWidth="1"/>
    <col min="14338" max="14338" width="9.7109375" style="1" customWidth="1"/>
    <col min="14339" max="14339" width="10.85546875" style="1" customWidth="1"/>
    <col min="14340" max="14340" width="13.28515625" style="1" customWidth="1"/>
    <col min="14341" max="14341" width="10.5703125" style="1" customWidth="1"/>
    <col min="14342" max="14343" width="13.28515625" style="1" customWidth="1"/>
    <col min="14344" max="14344" width="10" style="1" customWidth="1"/>
    <col min="14345" max="14345" width="21.85546875" style="1" customWidth="1"/>
    <col min="14346" max="14346" width="12.5703125" style="1" customWidth="1"/>
    <col min="14347" max="14586" width="9.140625" style="1" customWidth="1"/>
    <col min="14587" max="14587" width="1.5703125" style="1" customWidth="1"/>
    <col min="14588" max="14588" width="35" style="1" customWidth="1"/>
    <col min="14589" max="14591" width="13.28515625" style="1"/>
    <col min="14592" max="14592" width="1.5703125" style="1" customWidth="1"/>
    <col min="14593" max="14593" width="41" style="1" customWidth="1"/>
    <col min="14594" max="14594" width="9.7109375" style="1" customWidth="1"/>
    <col min="14595" max="14595" width="10.85546875" style="1" customWidth="1"/>
    <col min="14596" max="14596" width="13.28515625" style="1" customWidth="1"/>
    <col min="14597" max="14597" width="10.5703125" style="1" customWidth="1"/>
    <col min="14598" max="14599" width="13.28515625" style="1" customWidth="1"/>
    <col min="14600" max="14600" width="10" style="1" customWidth="1"/>
    <col min="14601" max="14601" width="21.85546875" style="1" customWidth="1"/>
    <col min="14602" max="14602" width="12.5703125" style="1" customWidth="1"/>
    <col min="14603" max="14842" width="9.140625" style="1" customWidth="1"/>
    <col min="14843" max="14843" width="1.5703125" style="1" customWidth="1"/>
    <col min="14844" max="14844" width="35" style="1" customWidth="1"/>
    <col min="14845" max="14847" width="13.28515625" style="1"/>
    <col min="14848" max="14848" width="1.5703125" style="1" customWidth="1"/>
    <col min="14849" max="14849" width="41" style="1" customWidth="1"/>
    <col min="14850" max="14850" width="9.7109375" style="1" customWidth="1"/>
    <col min="14851" max="14851" width="10.85546875" style="1" customWidth="1"/>
    <col min="14852" max="14852" width="13.28515625" style="1" customWidth="1"/>
    <col min="14853" max="14853" width="10.5703125" style="1" customWidth="1"/>
    <col min="14854" max="14855" width="13.28515625" style="1" customWidth="1"/>
    <col min="14856" max="14856" width="10" style="1" customWidth="1"/>
    <col min="14857" max="14857" width="21.85546875" style="1" customWidth="1"/>
    <col min="14858" max="14858" width="12.5703125" style="1" customWidth="1"/>
    <col min="14859" max="15098" width="9.140625" style="1" customWidth="1"/>
    <col min="15099" max="15099" width="1.5703125" style="1" customWidth="1"/>
    <col min="15100" max="15100" width="35" style="1" customWidth="1"/>
    <col min="15101" max="15103" width="13.28515625" style="1"/>
    <col min="15104" max="15104" width="1.5703125" style="1" customWidth="1"/>
    <col min="15105" max="15105" width="41" style="1" customWidth="1"/>
    <col min="15106" max="15106" width="9.7109375" style="1" customWidth="1"/>
    <col min="15107" max="15107" width="10.85546875" style="1" customWidth="1"/>
    <col min="15108" max="15108" width="13.28515625" style="1" customWidth="1"/>
    <col min="15109" max="15109" width="10.5703125" style="1" customWidth="1"/>
    <col min="15110" max="15111" width="13.28515625" style="1" customWidth="1"/>
    <col min="15112" max="15112" width="10" style="1" customWidth="1"/>
    <col min="15113" max="15113" width="21.85546875" style="1" customWidth="1"/>
    <col min="15114" max="15114" width="12.5703125" style="1" customWidth="1"/>
    <col min="15115" max="15354" width="9.140625" style="1" customWidth="1"/>
    <col min="15355" max="15355" width="1.5703125" style="1" customWidth="1"/>
    <col min="15356" max="15356" width="35" style="1" customWidth="1"/>
    <col min="15357" max="15359" width="13.28515625" style="1"/>
    <col min="15360" max="15360" width="1.5703125" style="1" customWidth="1"/>
    <col min="15361" max="15361" width="41" style="1" customWidth="1"/>
    <col min="15362" max="15362" width="9.7109375" style="1" customWidth="1"/>
    <col min="15363" max="15363" width="10.85546875" style="1" customWidth="1"/>
    <col min="15364" max="15364" width="13.28515625" style="1" customWidth="1"/>
    <col min="15365" max="15365" width="10.5703125" style="1" customWidth="1"/>
    <col min="15366" max="15367" width="13.28515625" style="1" customWidth="1"/>
    <col min="15368" max="15368" width="10" style="1" customWidth="1"/>
    <col min="15369" max="15369" width="21.85546875" style="1" customWidth="1"/>
    <col min="15370" max="15370" width="12.5703125" style="1" customWidth="1"/>
    <col min="15371" max="15610" width="9.140625" style="1" customWidth="1"/>
    <col min="15611" max="15611" width="1.5703125" style="1" customWidth="1"/>
    <col min="15612" max="15612" width="35" style="1" customWidth="1"/>
    <col min="15613" max="15615" width="13.28515625" style="1"/>
    <col min="15616" max="15616" width="1.5703125" style="1" customWidth="1"/>
    <col min="15617" max="15617" width="41" style="1" customWidth="1"/>
    <col min="15618" max="15618" width="9.7109375" style="1" customWidth="1"/>
    <col min="15619" max="15619" width="10.85546875" style="1" customWidth="1"/>
    <col min="15620" max="15620" width="13.28515625" style="1" customWidth="1"/>
    <col min="15621" max="15621" width="10.5703125" style="1" customWidth="1"/>
    <col min="15622" max="15623" width="13.28515625" style="1" customWidth="1"/>
    <col min="15624" max="15624" width="10" style="1" customWidth="1"/>
    <col min="15625" max="15625" width="21.85546875" style="1" customWidth="1"/>
    <col min="15626" max="15626" width="12.5703125" style="1" customWidth="1"/>
    <col min="15627" max="15866" width="9.140625" style="1" customWidth="1"/>
    <col min="15867" max="15867" width="1.5703125" style="1" customWidth="1"/>
    <col min="15868" max="15868" width="35" style="1" customWidth="1"/>
    <col min="15869" max="15871" width="13.28515625" style="1"/>
    <col min="15872" max="15872" width="1.5703125" style="1" customWidth="1"/>
    <col min="15873" max="15873" width="41" style="1" customWidth="1"/>
    <col min="15874" max="15874" width="9.7109375" style="1" customWidth="1"/>
    <col min="15875" max="15875" width="10.85546875" style="1" customWidth="1"/>
    <col min="15876" max="15876" width="13.28515625" style="1" customWidth="1"/>
    <col min="15877" max="15877" width="10.5703125" style="1" customWidth="1"/>
    <col min="15878" max="15879" width="13.28515625" style="1" customWidth="1"/>
    <col min="15880" max="15880" width="10" style="1" customWidth="1"/>
    <col min="15881" max="15881" width="21.85546875" style="1" customWidth="1"/>
    <col min="15882" max="15882" width="12.5703125" style="1" customWidth="1"/>
    <col min="15883" max="16122" width="9.140625" style="1" customWidth="1"/>
    <col min="16123" max="16123" width="1.5703125" style="1" customWidth="1"/>
    <col min="16124" max="16124" width="35" style="1" customWidth="1"/>
    <col min="16125" max="16127" width="13.28515625" style="1"/>
    <col min="16128" max="16128" width="1.5703125" style="1" customWidth="1"/>
    <col min="16129" max="16129" width="41" style="1" customWidth="1"/>
    <col min="16130" max="16130" width="9.7109375" style="1" customWidth="1"/>
    <col min="16131" max="16131" width="10.85546875" style="1" customWidth="1"/>
    <col min="16132" max="16132" width="13.28515625" style="1" customWidth="1"/>
    <col min="16133" max="16133" width="10.5703125" style="1" customWidth="1"/>
    <col min="16134" max="16135" width="13.28515625" style="1" customWidth="1"/>
    <col min="16136" max="16136" width="10" style="1" customWidth="1"/>
    <col min="16137" max="16137" width="21.85546875" style="1" customWidth="1"/>
    <col min="16138" max="16138" width="12.5703125" style="1" customWidth="1"/>
    <col min="16139" max="16378" width="9.140625" style="1" customWidth="1"/>
    <col min="16379" max="16379" width="1.5703125" style="1" customWidth="1"/>
    <col min="16380" max="16380" width="35" style="1" customWidth="1"/>
    <col min="16381" max="16384" width="13.28515625" style="1"/>
  </cols>
  <sheetData>
    <row r="1" spans="1:11" ht="24">
      <c r="A1" s="604" t="s">
        <v>642</v>
      </c>
      <c r="B1" s="604"/>
      <c r="C1" s="604"/>
      <c r="D1" s="604"/>
      <c r="E1" s="604"/>
      <c r="F1" s="604"/>
      <c r="G1" s="604"/>
      <c r="H1" s="604"/>
      <c r="I1" s="604"/>
    </row>
    <row r="2" spans="1:11">
      <c r="A2" s="123" t="s">
        <v>73</v>
      </c>
    </row>
    <row r="3" spans="1:11">
      <c r="A3" s="605" t="s">
        <v>71</v>
      </c>
      <c r="B3" s="606"/>
    </row>
    <row r="4" spans="1:11">
      <c r="A4" s="123"/>
      <c r="H4" s="607" t="s">
        <v>13</v>
      </c>
      <c r="I4" s="607"/>
    </row>
    <row r="5" spans="1:11">
      <c r="A5" s="608" t="s">
        <v>12</v>
      </c>
      <c r="B5" s="610" t="s">
        <v>8</v>
      </c>
      <c r="C5" s="611"/>
      <c r="D5" s="612"/>
      <c r="E5" s="610" t="s">
        <v>639</v>
      </c>
      <c r="F5" s="611"/>
      <c r="G5" s="612"/>
      <c r="H5" s="26" t="s">
        <v>26</v>
      </c>
      <c r="I5" s="613" t="s">
        <v>530</v>
      </c>
    </row>
    <row r="6" spans="1:11">
      <c r="A6" s="609"/>
      <c r="B6" s="12" t="s">
        <v>10</v>
      </c>
      <c r="C6" s="12" t="s">
        <v>9</v>
      </c>
      <c r="D6" s="12" t="s">
        <v>11</v>
      </c>
      <c r="E6" s="12" t="s">
        <v>10</v>
      </c>
      <c r="F6" s="12" t="s">
        <v>9</v>
      </c>
      <c r="G6" s="12" t="s">
        <v>11</v>
      </c>
      <c r="H6" s="27" t="s">
        <v>27</v>
      </c>
      <c r="I6" s="614"/>
    </row>
    <row r="7" spans="1:11" ht="22.5" thickBot="1">
      <c r="A7" s="20" t="s">
        <v>0</v>
      </c>
      <c r="B7" s="34"/>
      <c r="C7" s="35"/>
      <c r="D7" s="59" t="e">
        <f>SUM(D8+D9+D10+D11+D17)</f>
        <v>#REF!</v>
      </c>
      <c r="E7" s="34"/>
      <c r="F7" s="34"/>
      <c r="G7" s="59" t="e">
        <f>SUM(G8+G9+G10+G11+G17)</f>
        <v>#REF!</v>
      </c>
      <c r="H7" s="60" t="e">
        <f>SUM((G7-D7)*100/D7)</f>
        <v>#REF!</v>
      </c>
      <c r="I7" s="14"/>
      <c r="J7" s="187"/>
    </row>
    <row r="8" spans="1:11" ht="22.5" thickTop="1">
      <c r="A8" s="16" t="s">
        <v>28</v>
      </c>
      <c r="B8" s="61" t="s">
        <v>72</v>
      </c>
      <c r="C8" s="22"/>
      <c r="D8" s="62">
        <f>SUM(D26)</f>
        <v>0</v>
      </c>
      <c r="E8" s="61" t="s">
        <v>72</v>
      </c>
      <c r="F8" s="63"/>
      <c r="G8" s="386">
        <f>SUM(G26)</f>
        <v>0</v>
      </c>
      <c r="H8" s="64" t="e">
        <f t="shared" ref="H8:H71" si="0">SUM((G8-D8)*100/D8)</f>
        <v>#DIV/0!</v>
      </c>
      <c r="I8" s="28"/>
      <c r="J8" s="188"/>
    </row>
    <row r="9" spans="1:11">
      <c r="A9" s="16" t="s">
        <v>29</v>
      </c>
      <c r="B9" s="61"/>
      <c r="C9" s="22"/>
      <c r="D9" s="62">
        <f>SUM(D39+D63+D133)</f>
        <v>0</v>
      </c>
      <c r="E9" s="61"/>
      <c r="F9" s="65"/>
      <c r="G9" s="386">
        <f>SUM(G39+G63+G133)</f>
        <v>0</v>
      </c>
      <c r="H9" s="64" t="e">
        <f t="shared" si="0"/>
        <v>#DIV/0!</v>
      </c>
      <c r="I9" s="28"/>
      <c r="J9" s="66"/>
      <c r="K9" s="66"/>
    </row>
    <row r="10" spans="1:11">
      <c r="A10" s="16" t="s">
        <v>30</v>
      </c>
      <c r="B10" s="61" t="s">
        <v>12</v>
      </c>
      <c r="C10" s="22"/>
      <c r="D10" s="62">
        <f>SUM(D85+D156)</f>
        <v>0</v>
      </c>
      <c r="E10" s="61" t="s">
        <v>12</v>
      </c>
      <c r="F10" s="63"/>
      <c r="G10" s="386" t="e">
        <f>SUM(G85+G156)</f>
        <v>#REF!</v>
      </c>
      <c r="H10" s="64" t="e">
        <f t="shared" si="0"/>
        <v>#REF!</v>
      </c>
      <c r="I10" s="28"/>
    </row>
    <row r="11" spans="1:11">
      <c r="A11" s="16" t="s">
        <v>31</v>
      </c>
      <c r="B11" s="61"/>
      <c r="C11" s="22"/>
      <c r="D11" s="62" t="e">
        <f>SUM(D12:D16)</f>
        <v>#REF!</v>
      </c>
      <c r="E11" s="61"/>
      <c r="F11" s="65"/>
      <c r="G11" s="62" t="e">
        <f>SUM(G12+G15)</f>
        <v>#REF!</v>
      </c>
      <c r="H11" s="64" t="e">
        <f t="shared" si="0"/>
        <v>#REF!</v>
      </c>
      <c r="I11" s="28"/>
      <c r="J11" s="66"/>
    </row>
    <row r="12" spans="1:11">
      <c r="A12" s="21" t="s">
        <v>67</v>
      </c>
      <c r="B12" s="5" t="s">
        <v>72</v>
      </c>
      <c r="C12" s="6"/>
      <c r="D12" s="42">
        <f>SUM(D50)</f>
        <v>0</v>
      </c>
      <c r="E12" s="5" t="s">
        <v>72</v>
      </c>
      <c r="F12" s="67"/>
      <c r="G12" s="42">
        <f>SUM(G50)</f>
        <v>0</v>
      </c>
      <c r="H12" s="64" t="e">
        <f t="shared" si="0"/>
        <v>#DIV/0!</v>
      </c>
      <c r="I12" s="7"/>
    </row>
    <row r="13" spans="1:11">
      <c r="A13" s="21" t="s">
        <v>32</v>
      </c>
      <c r="B13" s="5"/>
      <c r="C13" s="6"/>
      <c r="D13" s="42">
        <v>0</v>
      </c>
      <c r="E13" s="5"/>
      <c r="F13" s="68"/>
      <c r="G13" s="42">
        <v>0</v>
      </c>
      <c r="H13" s="64" t="e">
        <f t="shared" si="0"/>
        <v>#DIV/0!</v>
      </c>
      <c r="I13" s="7"/>
    </row>
    <row r="14" spans="1:11">
      <c r="A14" s="21" t="s">
        <v>33</v>
      </c>
      <c r="B14" s="5"/>
      <c r="C14" s="6"/>
      <c r="D14" s="42">
        <v>0</v>
      </c>
      <c r="E14" s="5"/>
      <c r="F14" s="68"/>
      <c r="G14" s="42">
        <v>0</v>
      </c>
      <c r="H14" s="64" t="e">
        <f t="shared" si="0"/>
        <v>#DIV/0!</v>
      </c>
      <c r="I14" s="7"/>
    </row>
    <row r="15" spans="1:11">
      <c r="A15" s="21" t="s">
        <v>34</v>
      </c>
      <c r="B15" s="5"/>
      <c r="C15" s="6"/>
      <c r="D15" s="42" t="e">
        <f>SUM(D115+D179+D194+D359+D362)</f>
        <v>#REF!</v>
      </c>
      <c r="E15" s="5"/>
      <c r="F15" s="68"/>
      <c r="G15" s="42" t="e">
        <f>SUM(G115+G179+G194+G359+G362)</f>
        <v>#REF!</v>
      </c>
      <c r="H15" s="64" t="e">
        <f t="shared" si="0"/>
        <v>#REF!</v>
      </c>
      <c r="I15" s="7"/>
      <c r="J15" s="69"/>
    </row>
    <row r="16" spans="1:11">
      <c r="A16" s="21" t="s">
        <v>35</v>
      </c>
      <c r="B16" s="5"/>
      <c r="C16" s="6"/>
      <c r="D16" s="42">
        <v>0</v>
      </c>
      <c r="E16" s="5"/>
      <c r="F16" s="68"/>
      <c r="G16" s="42">
        <v>0</v>
      </c>
      <c r="H16" s="64" t="e">
        <f t="shared" si="0"/>
        <v>#DIV/0!</v>
      </c>
      <c r="I16" s="7"/>
      <c r="J16" s="69"/>
    </row>
    <row r="17" spans="1:10">
      <c r="A17" s="16" t="s">
        <v>36</v>
      </c>
      <c r="B17" s="61"/>
      <c r="C17" s="22"/>
      <c r="D17" s="62">
        <f>SUM(D18:D22)</f>
        <v>0</v>
      </c>
      <c r="E17" s="61"/>
      <c r="F17" s="70"/>
      <c r="G17" s="62" t="e">
        <f>SUM(G18:G22)</f>
        <v>#REF!</v>
      </c>
      <c r="H17" s="64" t="e">
        <f t="shared" si="0"/>
        <v>#REF!</v>
      </c>
      <c r="I17" s="28"/>
      <c r="J17" s="69"/>
    </row>
    <row r="18" spans="1:10">
      <c r="A18" s="21" t="s">
        <v>67</v>
      </c>
      <c r="B18" s="5"/>
      <c r="C18" s="6"/>
      <c r="D18" s="42"/>
      <c r="E18" s="5"/>
      <c r="F18" s="68"/>
      <c r="G18" s="42"/>
      <c r="H18" s="64" t="e">
        <f t="shared" si="0"/>
        <v>#DIV/0!</v>
      </c>
      <c r="I18" s="7"/>
    </row>
    <row r="19" spans="1:10">
      <c r="A19" s="21" t="s">
        <v>32</v>
      </c>
      <c r="B19" s="5"/>
      <c r="C19" s="6"/>
      <c r="D19" s="42"/>
      <c r="E19" s="5"/>
      <c r="F19" s="68"/>
      <c r="G19" s="42"/>
      <c r="H19" s="64" t="e">
        <f t="shared" si="0"/>
        <v>#DIV/0!</v>
      </c>
      <c r="I19" s="7"/>
    </row>
    <row r="20" spans="1:10">
      <c r="A20" s="21" t="s">
        <v>33</v>
      </c>
      <c r="B20" s="5"/>
      <c r="C20" s="6"/>
      <c r="D20" s="42"/>
      <c r="E20" s="5"/>
      <c r="F20" s="68"/>
      <c r="G20" s="42"/>
      <c r="H20" s="64" t="e">
        <f t="shared" si="0"/>
        <v>#DIV/0!</v>
      </c>
      <c r="I20" s="7"/>
    </row>
    <row r="21" spans="1:10">
      <c r="A21" s="21" t="s">
        <v>34</v>
      </c>
      <c r="B21" s="5"/>
      <c r="C21" s="6"/>
      <c r="D21" s="42"/>
      <c r="E21" s="5"/>
      <c r="F21" s="68"/>
      <c r="G21" s="42"/>
      <c r="H21" s="64" t="e">
        <f t="shared" si="0"/>
        <v>#DIV/0!</v>
      </c>
      <c r="I21" s="7"/>
    </row>
    <row r="22" spans="1:10" ht="22.5" thickBot="1">
      <c r="A22" s="21" t="s">
        <v>35</v>
      </c>
      <c r="B22" s="5"/>
      <c r="C22" s="6"/>
      <c r="D22" s="42">
        <v>0</v>
      </c>
      <c r="E22" s="5"/>
      <c r="F22" s="68"/>
      <c r="G22" s="42" t="e">
        <f>SUM(G121+G184+G274+G366)</f>
        <v>#REF!</v>
      </c>
      <c r="H22" s="528" t="e">
        <f t="shared" si="0"/>
        <v>#REF!</v>
      </c>
      <c r="I22" s="7"/>
      <c r="J22" s="69"/>
    </row>
    <row r="23" spans="1:10" ht="22.5" thickTop="1">
      <c r="A23" s="529" t="s">
        <v>62</v>
      </c>
      <c r="B23" s="530"/>
      <c r="C23" s="531"/>
      <c r="D23" s="532">
        <f>SUM(D25)</f>
        <v>0</v>
      </c>
      <c r="E23" s="533"/>
      <c r="F23" s="533"/>
      <c r="G23" s="532">
        <f>SUM(G25)</f>
        <v>0</v>
      </c>
      <c r="H23" s="534" t="e">
        <f t="shared" si="0"/>
        <v>#DIV/0!</v>
      </c>
      <c r="I23" s="535"/>
    </row>
    <row r="24" spans="1:10" ht="43.5">
      <c r="A24" s="16" t="s">
        <v>74</v>
      </c>
      <c r="B24" s="5"/>
      <c r="C24" s="6"/>
      <c r="D24" s="42">
        <f>SUM(D25)</f>
        <v>0</v>
      </c>
      <c r="E24" s="42">
        <f t="shared" ref="E24:G24" si="1">SUM(E25)</f>
        <v>0</v>
      </c>
      <c r="F24" s="42">
        <f t="shared" si="1"/>
        <v>0</v>
      </c>
      <c r="G24" s="42">
        <f t="shared" si="1"/>
        <v>0</v>
      </c>
      <c r="H24" s="64" t="e">
        <f t="shared" si="0"/>
        <v>#DIV/0!</v>
      </c>
      <c r="I24" s="7"/>
    </row>
    <row r="25" spans="1:10">
      <c r="A25" s="16" t="s">
        <v>70</v>
      </c>
      <c r="B25" s="5"/>
      <c r="C25" s="6"/>
      <c r="D25" s="62">
        <f>SUM(D26+D39+D50+D55)</f>
        <v>0</v>
      </c>
      <c r="E25" s="61"/>
      <c r="F25" s="61"/>
      <c r="G25" s="62">
        <f>SUM(G26+G39+G50+G55)</f>
        <v>0</v>
      </c>
      <c r="H25" s="64" t="e">
        <f t="shared" si="0"/>
        <v>#DIV/0!</v>
      </c>
      <c r="I25" s="7"/>
    </row>
    <row r="26" spans="1:10">
      <c r="A26" s="16" t="s">
        <v>3</v>
      </c>
      <c r="B26" s="71"/>
      <c r="C26" s="72"/>
      <c r="D26" s="73">
        <f>SUM(D27+D33+D36)</f>
        <v>0</v>
      </c>
      <c r="E26" s="71"/>
      <c r="F26" s="71"/>
      <c r="G26" s="73">
        <f>SUM(G27+G33+G36)</f>
        <v>0</v>
      </c>
      <c r="H26" s="64" t="e">
        <f t="shared" si="0"/>
        <v>#DIV/0!</v>
      </c>
      <c r="I26" s="28"/>
    </row>
    <row r="27" spans="1:10">
      <c r="A27" s="17" t="s">
        <v>14</v>
      </c>
      <c r="B27" s="8"/>
      <c r="C27" s="9"/>
      <c r="D27" s="43">
        <f>SUM(D28+D32)</f>
        <v>0</v>
      </c>
      <c r="E27" s="8"/>
      <c r="F27" s="8"/>
      <c r="G27" s="43">
        <f>SUM(G28+G32)</f>
        <v>0</v>
      </c>
      <c r="H27" s="64" t="e">
        <f t="shared" si="0"/>
        <v>#DIV/0!</v>
      </c>
      <c r="I27" s="7"/>
    </row>
    <row r="28" spans="1:10">
      <c r="A28" s="17" t="s">
        <v>15</v>
      </c>
      <c r="B28" s="5" t="s">
        <v>72</v>
      </c>
      <c r="C28" s="6"/>
      <c r="D28" s="43">
        <v>0</v>
      </c>
      <c r="E28" s="5" t="s">
        <v>72</v>
      </c>
      <c r="F28" s="5"/>
      <c r="G28" s="43">
        <v>0</v>
      </c>
      <c r="H28" s="64" t="e">
        <f t="shared" si="0"/>
        <v>#DIV/0!</v>
      </c>
      <c r="I28" s="7"/>
    </row>
    <row r="29" spans="1:10">
      <c r="A29" s="80" t="s">
        <v>4</v>
      </c>
      <c r="B29" s="325"/>
      <c r="C29" s="326"/>
      <c r="D29" s="327">
        <v>0</v>
      </c>
      <c r="E29" s="84"/>
      <c r="F29" s="84"/>
      <c r="G29" s="389">
        <v>0</v>
      </c>
      <c r="H29" s="82" t="e">
        <f t="shared" si="0"/>
        <v>#DIV/0!</v>
      </c>
      <c r="I29" s="3"/>
    </row>
    <row r="30" spans="1:10">
      <c r="A30" s="18" t="s">
        <v>5</v>
      </c>
      <c r="B30" s="36"/>
      <c r="C30" s="74"/>
      <c r="D30" s="44">
        <v>0</v>
      </c>
      <c r="E30" s="5"/>
      <c r="F30" s="5"/>
      <c r="G30" s="44">
        <v>0</v>
      </c>
      <c r="H30" s="64" t="e">
        <f t="shared" si="0"/>
        <v>#DIV/0!</v>
      </c>
      <c r="I30" s="7"/>
    </row>
    <row r="31" spans="1:10">
      <c r="A31" s="18" t="s">
        <v>55</v>
      </c>
      <c r="B31" s="8"/>
      <c r="C31" s="6"/>
      <c r="D31" s="43">
        <v>0</v>
      </c>
      <c r="E31" s="5"/>
      <c r="F31" s="5"/>
      <c r="G31" s="329">
        <v>0</v>
      </c>
      <c r="H31" s="64" t="e">
        <f t="shared" si="0"/>
        <v>#DIV/0!</v>
      </c>
      <c r="I31" s="7"/>
    </row>
    <row r="32" spans="1:10">
      <c r="A32" s="17" t="s">
        <v>16</v>
      </c>
      <c r="B32" s="5" t="s">
        <v>72</v>
      </c>
      <c r="C32" s="6"/>
      <c r="D32" s="43">
        <v>0</v>
      </c>
      <c r="E32" s="5" t="s">
        <v>72</v>
      </c>
      <c r="F32" s="5"/>
      <c r="G32" s="43">
        <v>0</v>
      </c>
      <c r="H32" s="64" t="e">
        <f t="shared" si="0"/>
        <v>#DIV/0!</v>
      </c>
      <c r="I32" s="7"/>
    </row>
    <row r="33" spans="1:9">
      <c r="A33" s="17" t="s">
        <v>155</v>
      </c>
      <c r="B33" s="8"/>
      <c r="C33" s="6"/>
      <c r="D33" s="43">
        <v>0</v>
      </c>
      <c r="E33" s="8"/>
      <c r="F33" s="5"/>
      <c r="G33" s="43">
        <v>0</v>
      </c>
      <c r="H33" s="64" t="e">
        <f t="shared" si="0"/>
        <v>#DIV/0!</v>
      </c>
      <c r="I33" s="7"/>
    </row>
    <row r="34" spans="1:9">
      <c r="A34" s="18" t="s">
        <v>4</v>
      </c>
      <c r="B34" s="79" t="s">
        <v>72</v>
      </c>
      <c r="C34" s="74"/>
      <c r="D34" s="44">
        <v>0</v>
      </c>
      <c r="E34" s="5" t="s">
        <v>72</v>
      </c>
      <c r="F34" s="5"/>
      <c r="G34" s="44">
        <v>0</v>
      </c>
      <c r="H34" s="64" t="e">
        <f t="shared" si="0"/>
        <v>#DIV/0!</v>
      </c>
      <c r="I34" s="7"/>
    </row>
    <row r="35" spans="1:9">
      <c r="A35" s="18" t="s">
        <v>5</v>
      </c>
      <c r="B35" s="36"/>
      <c r="C35" s="74"/>
      <c r="D35" s="44"/>
      <c r="E35" s="8"/>
      <c r="F35" s="5"/>
      <c r="G35" s="44"/>
      <c r="H35" s="64" t="e">
        <f t="shared" si="0"/>
        <v>#DIV/0!</v>
      </c>
      <c r="I35" s="7"/>
    </row>
    <row r="36" spans="1:9">
      <c r="A36" s="17" t="s">
        <v>38</v>
      </c>
      <c r="B36" s="5" t="s">
        <v>72</v>
      </c>
      <c r="C36" s="75"/>
      <c r="D36" s="43">
        <v>0</v>
      </c>
      <c r="E36" s="5" t="s">
        <v>72</v>
      </c>
      <c r="F36" s="5"/>
      <c r="G36" s="43">
        <f>SUM(G37)</f>
        <v>0</v>
      </c>
      <c r="H36" s="64" t="e">
        <f t="shared" si="0"/>
        <v>#DIV/0!</v>
      </c>
      <c r="I36" s="7"/>
    </row>
    <row r="37" spans="1:9">
      <c r="A37" s="18" t="s">
        <v>4</v>
      </c>
      <c r="B37" s="36"/>
      <c r="C37" s="74"/>
      <c r="D37" s="76"/>
      <c r="E37" s="8"/>
      <c r="F37" s="8"/>
      <c r="G37" s="44"/>
      <c r="H37" s="64" t="e">
        <f t="shared" si="0"/>
        <v>#DIV/0!</v>
      </c>
      <c r="I37" s="7"/>
    </row>
    <row r="38" spans="1:9">
      <c r="A38" s="18" t="s">
        <v>5</v>
      </c>
      <c r="B38" s="36"/>
      <c r="C38" s="37"/>
      <c r="D38" s="44"/>
      <c r="E38" s="8"/>
      <c r="F38" s="8"/>
      <c r="G38" s="44"/>
      <c r="H38" s="64" t="e">
        <f t="shared" si="0"/>
        <v>#DIV/0!</v>
      </c>
      <c r="I38" s="7"/>
    </row>
    <row r="39" spans="1:9">
      <c r="A39" s="16" t="s">
        <v>6</v>
      </c>
      <c r="B39" s="71"/>
      <c r="C39" s="77"/>
      <c r="D39" s="73">
        <f>SUM(D40)</f>
        <v>0</v>
      </c>
      <c r="E39" s="71"/>
      <c r="F39" s="71"/>
      <c r="G39" s="73">
        <f>SUM(G40)</f>
        <v>0</v>
      </c>
      <c r="H39" s="64" t="e">
        <f t="shared" si="0"/>
        <v>#DIV/0!</v>
      </c>
      <c r="I39" s="28"/>
    </row>
    <row r="40" spans="1:9">
      <c r="A40" s="17" t="s">
        <v>7</v>
      </c>
      <c r="B40" s="8"/>
      <c r="C40" s="11"/>
      <c r="D40" s="43">
        <v>0</v>
      </c>
      <c r="E40" s="8"/>
      <c r="F40" s="8"/>
      <c r="G40" s="43">
        <f>SUM(G41+G48)</f>
        <v>0</v>
      </c>
      <c r="H40" s="64" t="e">
        <f t="shared" si="0"/>
        <v>#DIV/0!</v>
      </c>
      <c r="I40" s="7"/>
    </row>
    <row r="41" spans="1:9" ht="42.75" customHeight="1">
      <c r="A41" s="17" t="s">
        <v>56</v>
      </c>
      <c r="B41" s="8"/>
      <c r="C41" s="11"/>
      <c r="D41" s="43">
        <v>0</v>
      </c>
      <c r="E41" s="8"/>
      <c r="F41" s="8"/>
      <c r="G41" s="43">
        <f>SUM(G42:G47)</f>
        <v>0</v>
      </c>
      <c r="H41" s="64" t="e">
        <f t="shared" si="0"/>
        <v>#DIV/0!</v>
      </c>
      <c r="I41" s="7"/>
    </row>
    <row r="42" spans="1:9">
      <c r="A42" s="18" t="s">
        <v>75</v>
      </c>
      <c r="B42" s="8"/>
      <c r="C42" s="11"/>
      <c r="D42" s="43">
        <v>0</v>
      </c>
      <c r="E42" s="8"/>
      <c r="F42" s="8"/>
      <c r="G42" s="43">
        <v>0</v>
      </c>
      <c r="H42" s="64" t="e">
        <f t="shared" si="0"/>
        <v>#DIV/0!</v>
      </c>
      <c r="I42" s="7"/>
    </row>
    <row r="43" spans="1:9">
      <c r="A43" s="18" t="s">
        <v>76</v>
      </c>
      <c r="B43" s="8"/>
      <c r="C43" s="11"/>
      <c r="D43" s="43">
        <v>0</v>
      </c>
      <c r="E43" s="8"/>
      <c r="F43" s="8"/>
      <c r="G43" s="43">
        <v>0</v>
      </c>
      <c r="H43" s="64" t="e">
        <f t="shared" si="0"/>
        <v>#DIV/0!</v>
      </c>
      <c r="I43" s="7"/>
    </row>
    <row r="44" spans="1:9">
      <c r="A44" s="18" t="s">
        <v>77</v>
      </c>
      <c r="B44" s="5" t="s">
        <v>72</v>
      </c>
      <c r="C44" s="75"/>
      <c r="D44" s="43">
        <v>0</v>
      </c>
      <c r="E44" s="5" t="s">
        <v>72</v>
      </c>
      <c r="F44" s="5"/>
      <c r="G44" s="43">
        <v>0</v>
      </c>
      <c r="H44" s="64" t="e">
        <f t="shared" si="0"/>
        <v>#DIV/0!</v>
      </c>
      <c r="I44" s="7"/>
    </row>
    <row r="45" spans="1:9">
      <c r="A45" s="18" t="s">
        <v>78</v>
      </c>
      <c r="B45" s="5" t="s">
        <v>72</v>
      </c>
      <c r="C45" s="75"/>
      <c r="D45" s="43">
        <v>0</v>
      </c>
      <c r="E45" s="5" t="s">
        <v>72</v>
      </c>
      <c r="F45" s="5"/>
      <c r="G45" s="43">
        <v>0</v>
      </c>
      <c r="H45" s="64" t="e">
        <f t="shared" si="0"/>
        <v>#DIV/0!</v>
      </c>
      <c r="I45" s="7"/>
    </row>
    <row r="46" spans="1:9">
      <c r="A46" s="18" t="s">
        <v>79</v>
      </c>
      <c r="B46" s="8"/>
      <c r="C46" s="11"/>
      <c r="D46" s="43">
        <v>0</v>
      </c>
      <c r="E46" s="8"/>
      <c r="F46" s="8"/>
      <c r="G46" s="43">
        <v>0</v>
      </c>
      <c r="H46" s="64" t="e">
        <f t="shared" si="0"/>
        <v>#DIV/0!</v>
      </c>
      <c r="I46" s="7"/>
    </row>
    <row r="47" spans="1:9">
      <c r="A47" s="18" t="s">
        <v>80</v>
      </c>
      <c r="B47" s="8"/>
      <c r="C47" s="11"/>
      <c r="D47" s="43">
        <v>0</v>
      </c>
      <c r="E47" s="8"/>
      <c r="F47" s="8"/>
      <c r="G47" s="43">
        <v>0</v>
      </c>
      <c r="H47" s="64" t="e">
        <f t="shared" si="0"/>
        <v>#DIV/0!</v>
      </c>
      <c r="I47" s="7"/>
    </row>
    <row r="48" spans="1:9">
      <c r="A48" s="17" t="s">
        <v>68</v>
      </c>
      <c r="B48" s="8"/>
      <c r="C48" s="11"/>
      <c r="D48" s="43">
        <v>0</v>
      </c>
      <c r="E48" s="8"/>
      <c r="F48" s="8"/>
      <c r="G48" s="43">
        <f>SUM(G49)</f>
        <v>0</v>
      </c>
      <c r="H48" s="64" t="e">
        <f t="shared" si="0"/>
        <v>#DIV/0!</v>
      </c>
      <c r="I48" s="7"/>
    </row>
    <row r="49" spans="1:9">
      <c r="A49" s="18" t="s">
        <v>69</v>
      </c>
      <c r="B49" s="8"/>
      <c r="C49" s="11"/>
      <c r="D49" s="43">
        <v>0</v>
      </c>
      <c r="E49" s="8"/>
      <c r="F49" s="8"/>
      <c r="G49" s="43">
        <v>0</v>
      </c>
      <c r="H49" s="64" t="e">
        <f t="shared" si="0"/>
        <v>#DIV/0!</v>
      </c>
      <c r="I49" s="7"/>
    </row>
    <row r="50" spans="1:9">
      <c r="A50" s="16" t="s">
        <v>51</v>
      </c>
      <c r="B50" s="71"/>
      <c r="C50" s="78"/>
      <c r="D50" s="73">
        <v>0</v>
      </c>
      <c r="E50" s="71"/>
      <c r="F50" s="71"/>
      <c r="G50" s="73">
        <f>SUM(G51+G54)</f>
        <v>0</v>
      </c>
      <c r="H50" s="64" t="e">
        <f t="shared" si="0"/>
        <v>#DIV/0!</v>
      </c>
      <c r="I50" s="7"/>
    </row>
    <row r="51" spans="1:9">
      <c r="A51" s="17" t="s">
        <v>15</v>
      </c>
      <c r="B51" s="8"/>
      <c r="C51" s="9"/>
      <c r="D51" s="43">
        <v>0</v>
      </c>
      <c r="E51" s="5" t="s">
        <v>72</v>
      </c>
      <c r="F51" s="5"/>
      <c r="G51" s="43">
        <v>0</v>
      </c>
      <c r="H51" s="64" t="e">
        <f t="shared" si="0"/>
        <v>#DIV/0!</v>
      </c>
      <c r="I51" s="7"/>
    </row>
    <row r="52" spans="1:9">
      <c r="A52" s="18" t="s">
        <v>4</v>
      </c>
      <c r="B52" s="79" t="s">
        <v>72</v>
      </c>
      <c r="C52" s="74"/>
      <c r="D52" s="44">
        <v>0</v>
      </c>
      <c r="E52" s="5" t="s">
        <v>72</v>
      </c>
      <c r="F52" s="5"/>
      <c r="G52" s="44"/>
      <c r="H52" s="64" t="e">
        <f t="shared" si="0"/>
        <v>#DIV/0!</v>
      </c>
      <c r="I52" s="7"/>
    </row>
    <row r="53" spans="1:9">
      <c r="A53" s="18" t="s">
        <v>5</v>
      </c>
      <c r="B53" s="79" t="s">
        <v>72</v>
      </c>
      <c r="C53" s="37"/>
      <c r="D53" s="44">
        <v>0</v>
      </c>
      <c r="E53" s="5" t="s">
        <v>72</v>
      </c>
      <c r="F53" s="5"/>
      <c r="G53" s="44"/>
      <c r="H53" s="64" t="e">
        <f t="shared" si="0"/>
        <v>#DIV/0!</v>
      </c>
      <c r="I53" s="7"/>
    </row>
    <row r="54" spans="1:9">
      <c r="A54" s="80" t="s">
        <v>55</v>
      </c>
      <c r="B54" s="10"/>
      <c r="C54" s="81"/>
      <c r="D54" s="45">
        <v>0</v>
      </c>
      <c r="E54" s="10"/>
      <c r="F54" s="10"/>
      <c r="G54" s="45">
        <v>0</v>
      </c>
      <c r="H54" s="82" t="e">
        <f t="shared" si="0"/>
        <v>#DIV/0!</v>
      </c>
      <c r="I54" s="3"/>
    </row>
    <row r="55" spans="1:9" ht="21" customHeight="1">
      <c r="A55" s="16" t="s">
        <v>54</v>
      </c>
      <c r="B55" s="71"/>
      <c r="C55" s="78"/>
      <c r="D55" s="73"/>
      <c r="E55" s="71"/>
      <c r="F55" s="71"/>
      <c r="G55" s="73"/>
      <c r="H55" s="64" t="e">
        <f t="shared" si="0"/>
        <v>#DIV/0!</v>
      </c>
      <c r="I55" s="28"/>
    </row>
    <row r="56" spans="1:9" ht="24.75" customHeight="1">
      <c r="A56" s="29" t="s">
        <v>58</v>
      </c>
      <c r="B56" s="10"/>
      <c r="C56" s="13"/>
      <c r="D56" s="45"/>
      <c r="E56" s="10"/>
      <c r="F56" s="10"/>
      <c r="G56" s="45"/>
      <c r="H56" s="82" t="e">
        <f t="shared" si="0"/>
        <v>#DIV/0!</v>
      </c>
      <c r="I56" s="3"/>
    </row>
    <row r="57" spans="1:9">
      <c r="A57" s="536" t="s">
        <v>64</v>
      </c>
      <c r="B57" s="537"/>
      <c r="C57" s="538"/>
      <c r="D57" s="539" t="e">
        <f>SUM(D60+D130+D194+D274)</f>
        <v>#REF!</v>
      </c>
      <c r="E57" s="539">
        <f>SUM(E60+E130+E194+E274)</f>
        <v>0</v>
      </c>
      <c r="F57" s="539">
        <f>SUM(F60+F130+F194+F274)</f>
        <v>0</v>
      </c>
      <c r="G57" s="539" t="e">
        <f>SUM(G58)</f>
        <v>#REF!</v>
      </c>
      <c r="H57" s="541" t="e">
        <f t="shared" si="0"/>
        <v>#REF!</v>
      </c>
      <c r="I57" s="540"/>
    </row>
    <row r="58" spans="1:9">
      <c r="A58" s="16" t="s">
        <v>81</v>
      </c>
      <c r="B58" s="5"/>
      <c r="C58" s="6"/>
      <c r="D58" s="42">
        <v>0</v>
      </c>
      <c r="E58" s="42">
        <f t="shared" ref="E58:G58" si="2">SUM(E59)</f>
        <v>0</v>
      </c>
      <c r="F58" s="42">
        <f t="shared" si="2"/>
        <v>0</v>
      </c>
      <c r="G58" s="42" t="e">
        <f t="shared" si="2"/>
        <v>#REF!</v>
      </c>
      <c r="H58" s="64" t="e">
        <f t="shared" si="0"/>
        <v>#REF!</v>
      </c>
      <c r="I58" s="7"/>
    </row>
    <row r="59" spans="1:9">
      <c r="A59" s="83" t="s">
        <v>82</v>
      </c>
      <c r="B59" s="84"/>
      <c r="C59" s="124"/>
      <c r="D59" s="85">
        <v>0</v>
      </c>
      <c r="E59" s="85">
        <f>SUM(E60+E130+E194)</f>
        <v>0</v>
      </c>
      <c r="F59" s="85">
        <f>SUM(F60+F130+F194)</f>
        <v>0</v>
      </c>
      <c r="G59" s="85" t="e">
        <f>SUM(G60+G130+G194)</f>
        <v>#REF!</v>
      </c>
      <c r="H59" s="82" t="e">
        <f t="shared" si="0"/>
        <v>#REF!</v>
      </c>
      <c r="I59" s="3"/>
    </row>
    <row r="60" spans="1:9">
      <c r="A60" s="86" t="s">
        <v>83</v>
      </c>
      <c r="B60" s="87"/>
      <c r="C60" s="88"/>
      <c r="D60" s="89">
        <f>SUM(D63+D85+D116+D121)</f>
        <v>0</v>
      </c>
      <c r="E60" s="90"/>
      <c r="F60" s="90"/>
      <c r="G60" s="89">
        <f>SUM(G63+G85+G115+G121)</f>
        <v>0</v>
      </c>
      <c r="H60" s="91" t="e">
        <f t="shared" si="0"/>
        <v>#DIV/0!</v>
      </c>
      <c r="I60" s="92"/>
    </row>
    <row r="61" spans="1:9">
      <c r="A61" s="25" t="s">
        <v>84</v>
      </c>
      <c r="B61" s="39"/>
      <c r="C61" s="39"/>
      <c r="D61" s="46"/>
      <c r="E61" s="39"/>
      <c r="F61" s="39"/>
      <c r="G61" s="46"/>
      <c r="H61" s="50" t="e">
        <f t="shared" si="0"/>
        <v>#DIV/0!</v>
      </c>
      <c r="I61" s="24"/>
    </row>
    <row r="62" spans="1:9">
      <c r="A62" s="23" t="s">
        <v>24</v>
      </c>
      <c r="B62" s="4"/>
      <c r="C62" s="4"/>
      <c r="D62" s="47"/>
      <c r="E62" s="40"/>
      <c r="F62" s="40"/>
      <c r="G62" s="47"/>
      <c r="H62" s="50" t="e">
        <f t="shared" si="0"/>
        <v>#DIV/0!</v>
      </c>
      <c r="I62" s="93"/>
    </row>
    <row r="63" spans="1:9">
      <c r="A63" s="16" t="s">
        <v>37</v>
      </c>
      <c r="B63" s="71"/>
      <c r="C63" s="77"/>
      <c r="D63" s="73">
        <f>SUM(D64+D81)</f>
        <v>0</v>
      </c>
      <c r="E63" s="71"/>
      <c r="F63" s="71"/>
      <c r="G63" s="73">
        <f>SUM(G64+G81)</f>
        <v>0</v>
      </c>
      <c r="H63" s="64" t="e">
        <f t="shared" si="0"/>
        <v>#DIV/0!</v>
      </c>
      <c r="I63" s="28"/>
    </row>
    <row r="64" spans="1:9">
      <c r="A64" s="16" t="s">
        <v>39</v>
      </c>
      <c r="B64" s="71"/>
      <c r="C64" s="78"/>
      <c r="D64" s="73">
        <f>SUM(D65+D68+D74)</f>
        <v>0</v>
      </c>
      <c r="E64" s="71"/>
      <c r="F64" s="71"/>
      <c r="G64" s="73">
        <f>SUM(G65+G68+G74)</f>
        <v>0</v>
      </c>
      <c r="H64" s="64" t="e">
        <f t="shared" si="0"/>
        <v>#DIV/0!</v>
      </c>
      <c r="I64" s="28"/>
    </row>
    <row r="65" spans="1:9">
      <c r="A65" s="16" t="s">
        <v>40</v>
      </c>
      <c r="B65" s="71"/>
      <c r="C65" s="78"/>
      <c r="D65" s="73">
        <f>SUM(D66)</f>
        <v>0</v>
      </c>
      <c r="E65" s="71"/>
      <c r="F65" s="71"/>
      <c r="G65" s="73">
        <f>SUM(G66)</f>
        <v>0</v>
      </c>
      <c r="H65" s="64" t="e">
        <f t="shared" si="0"/>
        <v>#DIV/0!</v>
      </c>
      <c r="I65" s="28"/>
    </row>
    <row r="66" spans="1:9">
      <c r="A66" s="18" t="s">
        <v>85</v>
      </c>
      <c r="B66" s="8"/>
      <c r="C66" s="11"/>
      <c r="D66" s="43">
        <v>0</v>
      </c>
      <c r="E66" s="8"/>
      <c r="F66" s="8"/>
      <c r="G66" s="43">
        <v>0</v>
      </c>
      <c r="H66" s="64" t="e">
        <f t="shared" si="0"/>
        <v>#DIV/0!</v>
      </c>
      <c r="I66" s="7"/>
    </row>
    <row r="67" spans="1:9" hidden="1" outlineLevel="1">
      <c r="A67" s="18" t="s">
        <v>18</v>
      </c>
      <c r="B67" s="8"/>
      <c r="C67" s="11"/>
      <c r="D67" s="43"/>
      <c r="E67" s="8"/>
      <c r="F67" s="8"/>
      <c r="G67" s="43"/>
      <c r="H67" s="64" t="e">
        <f t="shared" si="0"/>
        <v>#DIV/0!</v>
      </c>
      <c r="I67" s="7"/>
    </row>
    <row r="68" spans="1:9" collapsed="1">
      <c r="A68" s="16" t="s">
        <v>41</v>
      </c>
      <c r="B68" s="71"/>
      <c r="C68" s="78"/>
      <c r="D68" s="73">
        <f>SUM(D70:D73)</f>
        <v>0</v>
      </c>
      <c r="E68" s="71"/>
      <c r="F68" s="71"/>
      <c r="G68" s="73">
        <f>SUM(G70:G73)</f>
        <v>0</v>
      </c>
      <c r="H68" s="64" t="e">
        <f t="shared" si="0"/>
        <v>#DIV/0!</v>
      </c>
      <c r="I68" s="28"/>
    </row>
    <row r="69" spans="1:9">
      <c r="A69" s="17" t="s">
        <v>19</v>
      </c>
      <c r="B69" s="8"/>
      <c r="C69" s="11"/>
      <c r="D69" s="43"/>
      <c r="E69" s="8"/>
      <c r="F69" s="8"/>
      <c r="G69" s="43"/>
      <c r="H69" s="64" t="e">
        <f t="shared" si="0"/>
        <v>#DIV/0!</v>
      </c>
      <c r="I69" s="7"/>
    </row>
    <row r="70" spans="1:9">
      <c r="A70" s="18" t="s">
        <v>86</v>
      </c>
      <c r="B70" s="8"/>
      <c r="C70" s="11"/>
      <c r="D70" s="43">
        <v>0</v>
      </c>
      <c r="E70" s="8"/>
      <c r="F70" s="8"/>
      <c r="G70" s="43">
        <v>0</v>
      </c>
      <c r="H70" s="64" t="e">
        <f t="shared" si="0"/>
        <v>#DIV/0!</v>
      </c>
      <c r="I70" s="7"/>
    </row>
    <row r="71" spans="1:9">
      <c r="A71" s="18" t="s">
        <v>87</v>
      </c>
      <c r="B71" s="8"/>
      <c r="C71" s="11"/>
      <c r="D71" s="43">
        <v>0</v>
      </c>
      <c r="E71" s="8"/>
      <c r="F71" s="8"/>
      <c r="G71" s="43">
        <v>0</v>
      </c>
      <c r="H71" s="64" t="e">
        <f t="shared" si="0"/>
        <v>#DIV/0!</v>
      </c>
      <c r="I71" s="7"/>
    </row>
    <row r="72" spans="1:9">
      <c r="A72" s="18" t="s">
        <v>88</v>
      </c>
      <c r="B72" s="8"/>
      <c r="C72" s="11"/>
      <c r="D72" s="43">
        <v>0</v>
      </c>
      <c r="E72" s="8"/>
      <c r="F72" s="8"/>
      <c r="G72" s="43">
        <v>0</v>
      </c>
      <c r="H72" s="64" t="e">
        <f t="shared" ref="H72:H130" si="3">SUM((G72-D72)*100/D72)</f>
        <v>#DIV/0!</v>
      </c>
      <c r="I72" s="7"/>
    </row>
    <row r="73" spans="1:9" ht="21.75" customHeight="1">
      <c r="A73" s="18" t="s">
        <v>89</v>
      </c>
      <c r="B73" s="8"/>
      <c r="C73" s="11"/>
      <c r="D73" s="43">
        <v>0</v>
      </c>
      <c r="E73" s="8"/>
      <c r="F73" s="8"/>
      <c r="G73" s="43">
        <v>0</v>
      </c>
      <c r="H73" s="64" t="e">
        <f t="shared" si="3"/>
        <v>#DIV/0!</v>
      </c>
      <c r="I73" s="7"/>
    </row>
    <row r="74" spans="1:9">
      <c r="A74" s="16" t="s">
        <v>42</v>
      </c>
      <c r="B74" s="71"/>
      <c r="C74" s="78"/>
      <c r="D74" s="73">
        <f>SUM(D75:D80)</f>
        <v>0</v>
      </c>
      <c r="E74" s="71"/>
      <c r="F74" s="71"/>
      <c r="G74" s="73">
        <f>SUM(G75:G80)</f>
        <v>0</v>
      </c>
      <c r="H74" s="64" t="e">
        <f t="shared" si="3"/>
        <v>#DIV/0!</v>
      </c>
      <c r="I74" s="28"/>
    </row>
    <row r="75" spans="1:9">
      <c r="A75" s="18" t="s">
        <v>92</v>
      </c>
      <c r="B75" s="8"/>
      <c r="C75" s="11"/>
      <c r="D75" s="43">
        <v>0</v>
      </c>
      <c r="E75" s="8"/>
      <c r="F75" s="8"/>
      <c r="G75" s="43">
        <v>0</v>
      </c>
      <c r="H75" s="64" t="e">
        <f t="shared" si="3"/>
        <v>#DIV/0!</v>
      </c>
      <c r="I75" s="7"/>
    </row>
    <row r="76" spans="1:9">
      <c r="A76" s="18" t="s">
        <v>93</v>
      </c>
      <c r="B76" s="8"/>
      <c r="C76" s="11"/>
      <c r="D76" s="43">
        <v>0</v>
      </c>
      <c r="E76" s="8"/>
      <c r="F76" s="8"/>
      <c r="G76" s="43">
        <v>0</v>
      </c>
      <c r="H76" s="64" t="e">
        <f t="shared" si="3"/>
        <v>#DIV/0!</v>
      </c>
      <c r="I76" s="7"/>
    </row>
    <row r="77" spans="1:9">
      <c r="A77" s="18" t="s">
        <v>94</v>
      </c>
      <c r="B77" s="8"/>
      <c r="C77" s="11"/>
      <c r="D77" s="43">
        <v>0</v>
      </c>
      <c r="E77" s="8"/>
      <c r="F77" s="8"/>
      <c r="G77" s="43">
        <v>0</v>
      </c>
      <c r="H77" s="64" t="e">
        <f t="shared" si="3"/>
        <v>#DIV/0!</v>
      </c>
      <c r="I77" s="7"/>
    </row>
    <row r="78" spans="1:9">
      <c r="A78" s="18" t="s">
        <v>95</v>
      </c>
      <c r="B78" s="8"/>
      <c r="C78" s="11"/>
      <c r="D78" s="43">
        <v>0</v>
      </c>
      <c r="E78" s="8"/>
      <c r="F78" s="8"/>
      <c r="G78" s="43">
        <v>0</v>
      </c>
      <c r="H78" s="64" t="e">
        <f t="shared" si="3"/>
        <v>#DIV/0!</v>
      </c>
      <c r="I78" s="7"/>
    </row>
    <row r="79" spans="1:9">
      <c r="A79" s="18" t="s">
        <v>96</v>
      </c>
      <c r="B79" s="8"/>
      <c r="C79" s="11"/>
      <c r="D79" s="43">
        <v>0</v>
      </c>
      <c r="E79" s="8"/>
      <c r="F79" s="8"/>
      <c r="G79" s="43">
        <v>0</v>
      </c>
      <c r="H79" s="64" t="e">
        <f t="shared" si="3"/>
        <v>#DIV/0!</v>
      </c>
      <c r="I79" s="7"/>
    </row>
    <row r="80" spans="1:9">
      <c r="A80" s="18" t="s">
        <v>97</v>
      </c>
      <c r="B80" s="8"/>
      <c r="C80" s="11"/>
      <c r="D80" s="43">
        <v>0</v>
      </c>
      <c r="E80" s="8"/>
      <c r="F80" s="8"/>
      <c r="G80" s="43">
        <v>0</v>
      </c>
      <c r="H80" s="64" t="e">
        <f t="shared" si="3"/>
        <v>#DIV/0!</v>
      </c>
      <c r="I80" s="7"/>
    </row>
    <row r="81" spans="1:10">
      <c r="A81" s="16" t="s">
        <v>43</v>
      </c>
      <c r="B81" s="71"/>
      <c r="C81" s="78"/>
      <c r="D81" s="73">
        <f>SUM(D82:D84)</f>
        <v>0</v>
      </c>
      <c r="E81" s="71"/>
      <c r="F81" s="71"/>
      <c r="G81" s="73">
        <f>SUM(G82:G84)</f>
        <v>0</v>
      </c>
      <c r="H81" s="64" t="e">
        <f t="shared" si="3"/>
        <v>#DIV/0!</v>
      </c>
      <c r="I81" s="28"/>
    </row>
    <row r="82" spans="1:10">
      <c r="A82" s="18" t="s">
        <v>98</v>
      </c>
      <c r="B82" s="8"/>
      <c r="C82" s="11"/>
      <c r="D82" s="43">
        <v>0</v>
      </c>
      <c r="E82" s="8"/>
      <c r="F82" s="8"/>
      <c r="G82" s="43">
        <v>0</v>
      </c>
      <c r="H82" s="64" t="e">
        <f t="shared" si="3"/>
        <v>#DIV/0!</v>
      </c>
      <c r="I82" s="7"/>
    </row>
    <row r="83" spans="1:10">
      <c r="A83" s="18" t="s">
        <v>99</v>
      </c>
      <c r="B83" s="8"/>
      <c r="C83" s="11"/>
      <c r="D83" s="43">
        <v>0</v>
      </c>
      <c r="E83" s="8"/>
      <c r="F83" s="8"/>
      <c r="G83" s="43">
        <v>0</v>
      </c>
      <c r="H83" s="64" t="e">
        <f t="shared" si="3"/>
        <v>#DIV/0!</v>
      </c>
      <c r="I83" s="7"/>
    </row>
    <row r="84" spans="1:10">
      <c r="A84" s="80" t="s">
        <v>100</v>
      </c>
      <c r="B84" s="10"/>
      <c r="C84" s="13"/>
      <c r="D84" s="45">
        <v>0</v>
      </c>
      <c r="E84" s="10"/>
      <c r="F84" s="10"/>
      <c r="G84" s="45">
        <v>0</v>
      </c>
      <c r="H84" s="82" t="e">
        <f t="shared" si="3"/>
        <v>#DIV/0!</v>
      </c>
      <c r="I84" s="3"/>
    </row>
    <row r="85" spans="1:10">
      <c r="A85" s="16" t="s">
        <v>44</v>
      </c>
      <c r="B85" s="71"/>
      <c r="C85" s="78"/>
      <c r="D85" s="73">
        <f>SUM(D86+D100)</f>
        <v>0</v>
      </c>
      <c r="E85" s="71"/>
      <c r="F85" s="71"/>
      <c r="G85" s="73">
        <f>SUM(G86+G100)</f>
        <v>0</v>
      </c>
      <c r="H85" s="64" t="e">
        <f t="shared" si="3"/>
        <v>#DIV/0!</v>
      </c>
      <c r="I85" s="28"/>
    </row>
    <row r="86" spans="1:10">
      <c r="A86" s="16" t="s">
        <v>45</v>
      </c>
      <c r="B86" s="71"/>
      <c r="C86" s="78"/>
      <c r="D86" s="73">
        <v>0</v>
      </c>
      <c r="E86" s="71"/>
      <c r="F86" s="71"/>
      <c r="G86" s="73">
        <f>SUM(G96:G98)</f>
        <v>0</v>
      </c>
      <c r="H86" s="64" t="e">
        <f t="shared" si="3"/>
        <v>#DIV/0!</v>
      </c>
      <c r="I86" s="28"/>
    </row>
    <row r="87" spans="1:10" ht="21.75" hidden="1" customHeight="1" outlineLevel="1">
      <c r="A87" s="17" t="s">
        <v>19</v>
      </c>
      <c r="B87" s="8"/>
      <c r="C87" s="11"/>
      <c r="D87" s="43"/>
      <c r="E87" s="8"/>
      <c r="F87" s="8"/>
      <c r="G87" s="43"/>
      <c r="H87" s="64" t="e">
        <f t="shared" si="3"/>
        <v>#DIV/0!</v>
      </c>
      <c r="I87" s="7"/>
    </row>
    <row r="88" spans="1:10" ht="21.75" hidden="1" customHeight="1" outlineLevel="1">
      <c r="A88" s="16" t="s">
        <v>46</v>
      </c>
      <c r="B88" s="71"/>
      <c r="C88" s="78"/>
      <c r="D88" s="73">
        <f>SUM(D89)</f>
        <v>17.11</v>
      </c>
      <c r="E88" s="71"/>
      <c r="F88" s="71"/>
      <c r="G88" s="73">
        <f>SUM(G89)</f>
        <v>25.827400000000001</v>
      </c>
      <c r="H88" s="64">
        <f t="shared" si="3"/>
        <v>50.949152542372893</v>
      </c>
      <c r="I88" s="28"/>
    </row>
    <row r="89" spans="1:10" ht="21.75" hidden="1" customHeight="1" outlineLevel="1">
      <c r="A89" s="18" t="s">
        <v>101</v>
      </c>
      <c r="B89" s="8"/>
      <c r="C89" s="11"/>
      <c r="D89" s="43">
        <v>17.11</v>
      </c>
      <c r="E89" s="8"/>
      <c r="F89" s="8"/>
      <c r="G89" s="43">
        <v>25.827400000000001</v>
      </c>
      <c r="H89" s="64">
        <f t="shared" si="3"/>
        <v>50.949152542372893</v>
      </c>
      <c r="I89" s="7"/>
    </row>
    <row r="90" spans="1:10" ht="21.75" hidden="1" customHeight="1" outlineLevel="1">
      <c r="A90" s="18" t="s">
        <v>18</v>
      </c>
      <c r="B90" s="8"/>
      <c r="C90" s="11"/>
      <c r="D90" s="43"/>
      <c r="E90" s="8"/>
      <c r="F90" s="8"/>
      <c r="G90" s="43"/>
      <c r="H90" s="64" t="e">
        <f t="shared" si="3"/>
        <v>#DIV/0!</v>
      </c>
      <c r="I90" s="7"/>
    </row>
    <row r="91" spans="1:10" ht="21.75" hidden="1" customHeight="1" outlineLevel="1">
      <c r="A91" s="17" t="s">
        <v>22</v>
      </c>
      <c r="B91" s="8"/>
      <c r="C91" s="11"/>
      <c r="D91" s="43"/>
      <c r="E91" s="8"/>
      <c r="F91" s="8"/>
      <c r="G91" s="43"/>
      <c r="H91" s="64" t="e">
        <f t="shared" si="3"/>
        <v>#DIV/0!</v>
      </c>
      <c r="I91" s="7"/>
    </row>
    <row r="92" spans="1:10" ht="21.75" hidden="1" customHeight="1" outlineLevel="1">
      <c r="A92" s="17" t="s">
        <v>46</v>
      </c>
      <c r="B92" s="8"/>
      <c r="C92" s="11"/>
      <c r="D92" s="43"/>
      <c r="E92" s="8"/>
      <c r="F92" s="8"/>
      <c r="G92" s="43"/>
      <c r="H92" s="64" t="e">
        <f t="shared" si="3"/>
        <v>#DIV/0!</v>
      </c>
      <c r="I92" s="7"/>
    </row>
    <row r="93" spans="1:10" collapsed="1">
      <c r="A93" s="18" t="s">
        <v>23</v>
      </c>
      <c r="B93" s="8"/>
      <c r="C93" s="11"/>
      <c r="D93" s="43"/>
      <c r="E93" s="8"/>
      <c r="F93" s="8"/>
      <c r="G93" s="43"/>
      <c r="H93" s="64" t="e">
        <f t="shared" si="3"/>
        <v>#DIV/0!</v>
      </c>
      <c r="I93" s="7"/>
    </row>
    <row r="94" spans="1:10">
      <c r="A94" s="17" t="s">
        <v>20</v>
      </c>
      <c r="B94" s="8"/>
      <c r="C94" s="11"/>
      <c r="D94" s="43"/>
      <c r="E94" s="8"/>
      <c r="F94" s="8"/>
      <c r="G94" s="43"/>
      <c r="H94" s="64" t="e">
        <f t="shared" si="3"/>
        <v>#DIV/0!</v>
      </c>
      <c r="I94" s="7"/>
    </row>
    <row r="95" spans="1:10">
      <c r="A95" s="17" t="s">
        <v>46</v>
      </c>
      <c r="B95" s="8"/>
      <c r="C95" s="11"/>
      <c r="D95" s="43"/>
      <c r="E95" s="8"/>
      <c r="F95" s="8"/>
      <c r="G95" s="43"/>
      <c r="H95" s="64" t="e">
        <f t="shared" si="3"/>
        <v>#DIV/0!</v>
      </c>
      <c r="I95" s="7"/>
    </row>
    <row r="96" spans="1:10">
      <c r="A96" s="17" t="s">
        <v>650</v>
      </c>
      <c r="B96" s="8"/>
      <c r="C96" s="11"/>
      <c r="D96" s="43"/>
      <c r="E96" s="5"/>
      <c r="F96" s="5"/>
      <c r="G96" s="43">
        <v>0</v>
      </c>
      <c r="H96" s="64" t="e">
        <f t="shared" si="3"/>
        <v>#DIV/0!</v>
      </c>
      <c r="I96" s="7"/>
      <c r="J96" s="66">
        <f>SUM(G96:G98)</f>
        <v>0</v>
      </c>
    </row>
    <row r="97" spans="1:9">
      <c r="A97" s="17" t="s">
        <v>651</v>
      </c>
      <c r="B97" s="8"/>
      <c r="C97" s="11"/>
      <c r="D97" s="43"/>
      <c r="E97" s="5"/>
      <c r="F97" s="5"/>
      <c r="G97" s="43">
        <v>0</v>
      </c>
      <c r="H97" s="64" t="e">
        <f t="shared" si="3"/>
        <v>#DIV/0!</v>
      </c>
      <c r="I97" s="7"/>
    </row>
    <row r="98" spans="1:9">
      <c r="A98" s="17" t="s">
        <v>652</v>
      </c>
      <c r="B98" s="8"/>
      <c r="C98" s="11"/>
      <c r="D98" s="43"/>
      <c r="E98" s="5"/>
      <c r="F98" s="5"/>
      <c r="G98" s="43">
        <v>0</v>
      </c>
      <c r="H98" s="64" t="e">
        <f t="shared" si="3"/>
        <v>#DIV/0!</v>
      </c>
      <c r="I98" s="7"/>
    </row>
    <row r="99" spans="1:9" ht="31.5" hidden="1" customHeight="1" outlineLevel="1">
      <c r="A99" s="18" t="s">
        <v>23</v>
      </c>
      <c r="B99" s="8"/>
      <c r="C99" s="11"/>
      <c r="D99" s="43"/>
      <c r="E99" s="8"/>
      <c r="F99" s="8"/>
      <c r="G99" s="43"/>
      <c r="H99" s="64" t="e">
        <f t="shared" si="3"/>
        <v>#DIV/0!</v>
      </c>
      <c r="I99" s="7"/>
    </row>
    <row r="100" spans="1:9" collapsed="1">
      <c r="A100" s="16" t="s">
        <v>47</v>
      </c>
      <c r="B100" s="71"/>
      <c r="C100" s="78"/>
      <c r="D100" s="73">
        <f>SUM(D102+D108+D112)</f>
        <v>0</v>
      </c>
      <c r="E100" s="71"/>
      <c r="F100" s="71"/>
      <c r="G100" s="73">
        <f>SUM(G102+G112)</f>
        <v>0</v>
      </c>
      <c r="H100" s="64" t="e">
        <f t="shared" si="3"/>
        <v>#DIV/0!</v>
      </c>
      <c r="I100" s="28"/>
    </row>
    <row r="101" spans="1:9">
      <c r="A101" s="17" t="s">
        <v>19</v>
      </c>
      <c r="B101" s="8"/>
      <c r="C101" s="11"/>
      <c r="D101" s="43"/>
      <c r="E101" s="8"/>
      <c r="F101" s="8"/>
      <c r="G101" s="43"/>
      <c r="H101" s="64" t="e">
        <f t="shared" si="3"/>
        <v>#DIV/0!</v>
      </c>
      <c r="I101" s="7"/>
    </row>
    <row r="102" spans="1:9">
      <c r="A102" s="16" t="s">
        <v>48</v>
      </c>
      <c r="B102" s="71"/>
      <c r="C102" s="78"/>
      <c r="D102" s="73"/>
      <c r="E102" s="71"/>
      <c r="F102" s="71"/>
      <c r="G102" s="73">
        <f>SUM(G103:G105)</f>
        <v>0</v>
      </c>
      <c r="H102" s="64" t="e">
        <f t="shared" si="3"/>
        <v>#DIV/0!</v>
      </c>
      <c r="I102" s="28"/>
    </row>
    <row r="103" spans="1:9" ht="20.25" customHeight="1">
      <c r="A103" s="18" t="s">
        <v>649</v>
      </c>
      <c r="B103" s="8"/>
      <c r="C103" s="11"/>
      <c r="D103" s="43">
        <v>0</v>
      </c>
      <c r="E103" s="5"/>
      <c r="F103" s="5"/>
      <c r="G103" s="330">
        <v>0</v>
      </c>
      <c r="H103" s="64" t="e">
        <f t="shared" si="3"/>
        <v>#DIV/0!</v>
      </c>
      <c r="I103" s="7"/>
    </row>
    <row r="104" spans="1:9" ht="22.5" customHeight="1">
      <c r="A104" s="18" t="s">
        <v>648</v>
      </c>
      <c r="B104" s="8"/>
      <c r="C104" s="11"/>
      <c r="D104" s="43">
        <v>0</v>
      </c>
      <c r="E104" s="5"/>
      <c r="F104" s="5"/>
      <c r="G104" s="43">
        <v>0</v>
      </c>
      <c r="H104" s="64" t="e">
        <f t="shared" si="3"/>
        <v>#DIV/0!</v>
      </c>
      <c r="I104" s="7"/>
    </row>
    <row r="105" spans="1:9">
      <c r="A105" s="18" t="s">
        <v>647</v>
      </c>
      <c r="B105" s="8"/>
      <c r="C105" s="11"/>
      <c r="D105" s="43"/>
      <c r="E105" s="5"/>
      <c r="F105" s="5"/>
      <c r="G105" s="43">
        <v>0</v>
      </c>
      <c r="H105" s="64" t="e">
        <f t="shared" ref="H105" si="4">SUM((G105-D105)*100/D105)</f>
        <v>#DIV/0!</v>
      </c>
      <c r="I105" s="7"/>
    </row>
    <row r="106" spans="1:9" ht="21.75" customHeight="1">
      <c r="A106" s="18"/>
      <c r="B106" s="8"/>
      <c r="C106" s="11"/>
      <c r="D106" s="43">
        <v>0</v>
      </c>
      <c r="E106" s="5"/>
      <c r="F106" s="5"/>
      <c r="G106" s="43"/>
      <c r="H106" s="64" t="e">
        <f t="shared" si="3"/>
        <v>#DIV/0!</v>
      </c>
      <c r="I106" s="7"/>
    </row>
    <row r="107" spans="1:9" ht="17.25" customHeight="1">
      <c r="A107" s="17" t="s">
        <v>22</v>
      </c>
      <c r="B107" s="8"/>
      <c r="C107" s="11"/>
      <c r="D107" s="43"/>
      <c r="E107" s="8"/>
      <c r="F107" s="8"/>
      <c r="G107" s="43"/>
      <c r="H107" s="64" t="e">
        <f t="shared" si="3"/>
        <v>#DIV/0!</v>
      </c>
      <c r="I107" s="7"/>
    </row>
    <row r="108" spans="1:9" ht="21.75" customHeight="1">
      <c r="A108" s="16" t="s">
        <v>49</v>
      </c>
      <c r="B108" s="71"/>
      <c r="C108" s="78"/>
      <c r="D108" s="73">
        <v>0</v>
      </c>
      <c r="E108" s="71"/>
      <c r="F108" s="71"/>
      <c r="G108" s="73">
        <f>SUM(G109+G112)</f>
        <v>0</v>
      </c>
      <c r="H108" s="64" t="e">
        <f t="shared" si="3"/>
        <v>#DIV/0!</v>
      </c>
      <c r="I108" s="28"/>
    </row>
    <row r="109" spans="1:9" ht="21.75" customHeight="1">
      <c r="A109" s="29" t="s">
        <v>102</v>
      </c>
      <c r="B109" s="557"/>
      <c r="C109" s="558"/>
      <c r="D109" s="45">
        <v>0</v>
      </c>
      <c r="E109" s="557"/>
      <c r="F109" s="557"/>
      <c r="G109" s="559">
        <v>0</v>
      </c>
      <c r="H109" s="82" t="e">
        <f t="shared" si="3"/>
        <v>#DIV/0!</v>
      </c>
      <c r="I109" s="560"/>
    </row>
    <row r="110" spans="1:9" ht="21.75" hidden="1" customHeight="1" outlineLevel="1">
      <c r="A110" s="18" t="s">
        <v>103</v>
      </c>
      <c r="B110" s="8"/>
      <c r="C110" s="11"/>
      <c r="D110" s="43">
        <v>0</v>
      </c>
      <c r="E110" s="8"/>
      <c r="F110" s="8"/>
      <c r="G110" s="43">
        <v>0</v>
      </c>
      <c r="H110" s="64" t="e">
        <f t="shared" si="3"/>
        <v>#DIV/0!</v>
      </c>
      <c r="I110" s="7"/>
    </row>
    <row r="111" spans="1:9" ht="21.75" customHeight="1" collapsed="1">
      <c r="A111" s="17" t="s">
        <v>20</v>
      </c>
      <c r="B111" s="8"/>
      <c r="C111" s="11"/>
      <c r="D111" s="43"/>
      <c r="E111" s="8"/>
      <c r="F111" s="8"/>
      <c r="G111" s="43"/>
      <c r="H111" s="64" t="e">
        <f t="shared" si="3"/>
        <v>#DIV/0!</v>
      </c>
      <c r="I111" s="7"/>
    </row>
    <row r="112" spans="1:9">
      <c r="A112" s="16" t="s">
        <v>49</v>
      </c>
      <c r="B112" s="71"/>
      <c r="C112" s="78"/>
      <c r="D112" s="73">
        <f>SUM(D113:D114)</f>
        <v>0</v>
      </c>
      <c r="E112" s="71"/>
      <c r="F112" s="71"/>
      <c r="G112" s="73">
        <f>SUM(G113:G114)</f>
        <v>0</v>
      </c>
      <c r="H112" s="64" t="e">
        <f t="shared" si="3"/>
        <v>#DIV/0!</v>
      </c>
      <c r="I112" s="28"/>
    </row>
    <row r="113" spans="1:9">
      <c r="A113" s="17" t="s">
        <v>635</v>
      </c>
      <c r="B113" s="8"/>
      <c r="C113" s="11"/>
      <c r="D113" s="43">
        <v>0</v>
      </c>
      <c r="E113" s="8"/>
      <c r="F113" s="8"/>
      <c r="G113" s="43">
        <v>0</v>
      </c>
      <c r="H113" s="64" t="e">
        <f t="shared" si="3"/>
        <v>#DIV/0!</v>
      </c>
      <c r="I113" s="7"/>
    </row>
    <row r="114" spans="1:9">
      <c r="A114" s="17" t="s">
        <v>157</v>
      </c>
      <c r="B114" s="8"/>
      <c r="C114" s="11"/>
      <c r="D114" s="43">
        <v>0</v>
      </c>
      <c r="E114" s="8"/>
      <c r="F114" s="8"/>
      <c r="G114" s="43"/>
      <c r="H114" s="64" t="e">
        <f t="shared" si="3"/>
        <v>#DIV/0!</v>
      </c>
      <c r="I114" s="7"/>
    </row>
    <row r="115" spans="1:9">
      <c r="A115" s="16" t="s">
        <v>104</v>
      </c>
      <c r="B115" s="71"/>
      <c r="C115" s="78"/>
      <c r="D115" s="73">
        <v>0</v>
      </c>
      <c r="E115" s="71"/>
      <c r="F115" s="71"/>
      <c r="G115" s="73">
        <v>0</v>
      </c>
      <c r="H115" s="64" t="e">
        <f t="shared" si="3"/>
        <v>#DIV/0!</v>
      </c>
      <c r="I115" s="28"/>
    </row>
    <row r="116" spans="1:9">
      <c r="A116" s="16" t="s">
        <v>50</v>
      </c>
      <c r="B116" s="71"/>
      <c r="C116" s="78"/>
      <c r="D116" s="73">
        <v>0</v>
      </c>
      <c r="E116" s="71"/>
      <c r="F116" s="71"/>
      <c r="G116" s="73">
        <v>0</v>
      </c>
      <c r="H116" s="64" t="e">
        <f t="shared" si="3"/>
        <v>#DIV/0!</v>
      </c>
      <c r="I116" s="28"/>
    </row>
    <row r="117" spans="1:9">
      <c r="A117" s="17" t="s">
        <v>105</v>
      </c>
      <c r="B117" s="8"/>
      <c r="C117" s="11"/>
      <c r="D117" s="43">
        <v>0</v>
      </c>
      <c r="E117" s="8"/>
      <c r="F117" s="8"/>
      <c r="G117" s="43">
        <v>0</v>
      </c>
      <c r="H117" s="64" t="e">
        <f t="shared" si="3"/>
        <v>#DIV/0!</v>
      </c>
      <c r="I117" s="7"/>
    </row>
    <row r="118" spans="1:9" hidden="1" outlineLevel="1">
      <c r="A118" s="17" t="s">
        <v>106</v>
      </c>
      <c r="B118" s="8"/>
      <c r="C118" s="11"/>
      <c r="D118" s="43">
        <v>0</v>
      </c>
      <c r="E118" s="8"/>
      <c r="F118" s="8"/>
      <c r="G118" s="43">
        <v>0</v>
      </c>
      <c r="H118" s="64" t="e">
        <f t="shared" si="3"/>
        <v>#DIV/0!</v>
      </c>
      <c r="I118" s="7"/>
    </row>
    <row r="119" spans="1:9" collapsed="1">
      <c r="A119" s="17" t="s">
        <v>53</v>
      </c>
      <c r="B119" s="8"/>
      <c r="C119" s="11"/>
      <c r="D119" s="43"/>
      <c r="E119" s="8"/>
      <c r="F119" s="8"/>
      <c r="G119" s="43"/>
      <c r="H119" s="64" t="e">
        <f t="shared" si="3"/>
        <v>#DIV/0!</v>
      </c>
      <c r="I119" s="7"/>
    </row>
    <row r="120" spans="1:9" ht="23.25" customHeight="1">
      <c r="A120" s="17" t="s">
        <v>52</v>
      </c>
      <c r="B120" s="8"/>
      <c r="C120" s="11"/>
      <c r="D120" s="43"/>
      <c r="E120" s="8"/>
      <c r="F120" s="8"/>
      <c r="G120" s="43"/>
      <c r="H120" s="64" t="e">
        <f t="shared" si="3"/>
        <v>#DIV/0!</v>
      </c>
      <c r="I120" s="7"/>
    </row>
    <row r="121" spans="1:9">
      <c r="A121" s="16" t="s">
        <v>54</v>
      </c>
      <c r="B121" s="71"/>
      <c r="C121" s="78"/>
      <c r="D121" s="73">
        <f>SUM(D122:D127)</f>
        <v>0</v>
      </c>
      <c r="E121" s="71"/>
      <c r="F121" s="71"/>
      <c r="G121" s="73">
        <f>SUM(G122)</f>
        <v>0</v>
      </c>
      <c r="H121" s="64" t="e">
        <f t="shared" si="3"/>
        <v>#DIV/0!</v>
      </c>
      <c r="I121" s="28"/>
    </row>
    <row r="122" spans="1:9" ht="24.75" customHeight="1">
      <c r="A122" s="17" t="s">
        <v>107</v>
      </c>
      <c r="B122" s="8"/>
      <c r="C122" s="11"/>
      <c r="D122" s="43">
        <v>0</v>
      </c>
      <c r="E122" s="8"/>
      <c r="F122" s="8"/>
      <c r="G122" s="43">
        <f>SUM(G123:G127)</f>
        <v>0</v>
      </c>
      <c r="H122" s="64" t="e">
        <f t="shared" si="3"/>
        <v>#DIV/0!</v>
      </c>
      <c r="I122" s="7"/>
    </row>
    <row r="123" spans="1:9" ht="24.75" customHeight="1">
      <c r="A123" s="387" t="s">
        <v>483</v>
      </c>
      <c r="B123" s="8"/>
      <c r="C123" s="11"/>
      <c r="D123" s="43"/>
      <c r="E123" s="5" t="s">
        <v>481</v>
      </c>
      <c r="F123" s="5"/>
      <c r="G123" s="43">
        <v>0</v>
      </c>
      <c r="H123" s="64" t="e">
        <f t="shared" si="3"/>
        <v>#DIV/0!</v>
      </c>
      <c r="I123" s="7"/>
    </row>
    <row r="124" spans="1:9" ht="24.75" customHeight="1">
      <c r="A124" s="387" t="s">
        <v>537</v>
      </c>
      <c r="B124" s="8"/>
      <c r="C124" s="11"/>
      <c r="D124" s="43"/>
      <c r="E124" s="5" t="s">
        <v>481</v>
      </c>
      <c r="F124" s="5"/>
      <c r="G124" s="43">
        <v>0</v>
      </c>
      <c r="H124" s="64" t="e">
        <f t="shared" si="3"/>
        <v>#DIV/0!</v>
      </c>
      <c r="I124" s="7"/>
    </row>
    <row r="125" spans="1:9" ht="24.75" customHeight="1">
      <c r="A125" s="387" t="s">
        <v>484</v>
      </c>
      <c r="B125" s="8"/>
      <c r="C125" s="11"/>
      <c r="D125" s="43"/>
      <c r="E125" s="5" t="s">
        <v>481</v>
      </c>
      <c r="F125" s="5"/>
      <c r="G125" s="43">
        <v>0</v>
      </c>
      <c r="H125" s="64" t="e">
        <f t="shared" si="3"/>
        <v>#DIV/0!</v>
      </c>
      <c r="I125" s="7"/>
    </row>
    <row r="126" spans="1:9" ht="24.75" customHeight="1">
      <c r="A126" s="387" t="s">
        <v>534</v>
      </c>
      <c r="B126" s="8"/>
      <c r="C126" s="11"/>
      <c r="D126" s="43"/>
      <c r="E126" s="5" t="s">
        <v>481</v>
      </c>
      <c r="F126" s="5"/>
      <c r="G126" s="43">
        <v>0</v>
      </c>
      <c r="H126" s="64" t="e">
        <f t="shared" si="3"/>
        <v>#DIV/0!</v>
      </c>
      <c r="I126" s="7"/>
    </row>
    <row r="127" spans="1:9" ht="24.75" customHeight="1">
      <c r="A127" s="387" t="s">
        <v>529</v>
      </c>
      <c r="B127" s="8"/>
      <c r="C127" s="11"/>
      <c r="D127" s="43"/>
      <c r="E127" s="5" t="s">
        <v>481</v>
      </c>
      <c r="F127" s="5"/>
      <c r="G127" s="43">
        <v>0</v>
      </c>
      <c r="H127" s="64" t="e">
        <f t="shared" si="3"/>
        <v>#DIV/0!</v>
      </c>
      <c r="I127" s="7"/>
    </row>
    <row r="128" spans="1:9" ht="23.25" customHeight="1">
      <c r="A128" s="17" t="s">
        <v>52</v>
      </c>
      <c r="B128" s="8"/>
      <c r="C128" s="11"/>
      <c r="D128" s="43"/>
      <c r="E128" s="8"/>
      <c r="F128" s="8"/>
      <c r="G128" s="43"/>
      <c r="H128" s="64" t="e">
        <f t="shared" si="3"/>
        <v>#DIV/0!</v>
      </c>
      <c r="I128" s="7"/>
    </row>
    <row r="129" spans="1:9">
      <c r="A129" s="83" t="s">
        <v>482</v>
      </c>
      <c r="B129" s="10"/>
      <c r="C129" s="13"/>
      <c r="D129" s="45"/>
      <c r="E129" s="10"/>
      <c r="F129" s="10"/>
      <c r="G129" s="45"/>
      <c r="H129" s="82" t="e">
        <f t="shared" si="3"/>
        <v>#DIV/0!</v>
      </c>
      <c r="I129" s="3"/>
    </row>
    <row r="130" spans="1:9">
      <c r="A130" s="94" t="s">
        <v>108</v>
      </c>
      <c r="B130" s="95"/>
      <c r="C130" s="96"/>
      <c r="D130" s="97" t="e">
        <f>SUM(D133+D156+D179+D184)</f>
        <v>#REF!</v>
      </c>
      <c r="E130" s="98"/>
      <c r="F130" s="98"/>
      <c r="G130" s="97" t="e">
        <f>SUM(G133+G156+G179+G184)</f>
        <v>#REF!</v>
      </c>
      <c r="H130" s="542" t="e">
        <f t="shared" si="3"/>
        <v>#REF!</v>
      </c>
      <c r="I130" s="99"/>
    </row>
    <row r="131" spans="1:9">
      <c r="A131" s="25" t="s">
        <v>109</v>
      </c>
      <c r="B131" s="39"/>
      <c r="C131" s="39"/>
      <c r="D131" s="46"/>
      <c r="E131" s="39"/>
      <c r="F131" s="39"/>
      <c r="G131" s="46"/>
      <c r="H131" s="50" t="e">
        <f t="shared" ref="H131:H174" si="5">SUM((G131-D131)*100/D131)</f>
        <v>#DIV/0!</v>
      </c>
      <c r="I131" s="24"/>
    </row>
    <row r="132" spans="1:9">
      <c r="A132" s="23" t="s">
        <v>24</v>
      </c>
      <c r="B132" s="4"/>
      <c r="C132" s="4"/>
      <c r="D132" s="47"/>
      <c r="E132" s="40"/>
      <c r="F132" s="40"/>
      <c r="G132" s="47"/>
      <c r="H132" s="50" t="e">
        <f t="shared" si="5"/>
        <v>#DIV/0!</v>
      </c>
      <c r="I132" s="93"/>
    </row>
    <row r="133" spans="1:9">
      <c r="A133" s="16" t="s">
        <v>37</v>
      </c>
      <c r="B133" s="71"/>
      <c r="C133" s="77"/>
      <c r="D133" s="73">
        <f>SUM(D134+D152)</f>
        <v>0</v>
      </c>
      <c r="E133" s="71"/>
      <c r="F133" s="71"/>
      <c r="G133" s="73">
        <f>SUM(G134+G152)</f>
        <v>0</v>
      </c>
      <c r="H133" s="64" t="e">
        <f t="shared" si="5"/>
        <v>#DIV/0!</v>
      </c>
      <c r="I133" s="28"/>
    </row>
    <row r="134" spans="1:9">
      <c r="A134" s="16" t="s">
        <v>39</v>
      </c>
      <c r="B134" s="71"/>
      <c r="C134" s="78"/>
      <c r="D134" s="73">
        <f>SUM(D135+D138+D146)</f>
        <v>0</v>
      </c>
      <c r="E134" s="71"/>
      <c r="F134" s="71"/>
      <c r="G134" s="73">
        <f>SUM(G135+G138+G146)</f>
        <v>0</v>
      </c>
      <c r="H134" s="64" t="e">
        <f t="shared" si="5"/>
        <v>#DIV/0!</v>
      </c>
      <c r="I134" s="28"/>
    </row>
    <row r="135" spans="1:9">
      <c r="A135" s="16" t="s">
        <v>40</v>
      </c>
      <c r="B135" s="71"/>
      <c r="C135" s="78"/>
      <c r="D135" s="73">
        <v>0</v>
      </c>
      <c r="E135" s="71"/>
      <c r="F135" s="71"/>
      <c r="G135" s="73">
        <f>SUM(G136)</f>
        <v>0</v>
      </c>
      <c r="H135" s="64" t="e">
        <f t="shared" si="5"/>
        <v>#DIV/0!</v>
      </c>
      <c r="I135" s="28"/>
    </row>
    <row r="136" spans="1:9">
      <c r="A136" s="18" t="s">
        <v>85</v>
      </c>
      <c r="B136" s="8"/>
      <c r="C136" s="11"/>
      <c r="D136" s="43">
        <v>0</v>
      </c>
      <c r="E136" s="8"/>
      <c r="F136" s="8"/>
      <c r="G136" s="43">
        <v>0</v>
      </c>
      <c r="H136" s="64" t="e">
        <f t="shared" si="5"/>
        <v>#DIV/0!</v>
      </c>
      <c r="I136" s="7"/>
    </row>
    <row r="137" spans="1:9" hidden="1" outlineLevel="1">
      <c r="A137" s="18" t="s">
        <v>18</v>
      </c>
      <c r="B137" s="8"/>
      <c r="C137" s="11"/>
      <c r="D137" s="43"/>
      <c r="E137" s="8"/>
      <c r="F137" s="8"/>
      <c r="G137" s="43"/>
      <c r="H137" s="64" t="e">
        <f t="shared" si="5"/>
        <v>#DIV/0!</v>
      </c>
      <c r="I137" s="7"/>
    </row>
    <row r="138" spans="1:9" collapsed="1">
      <c r="A138" s="16" t="s">
        <v>41</v>
      </c>
      <c r="B138" s="71"/>
      <c r="C138" s="78"/>
      <c r="D138" s="73">
        <v>0</v>
      </c>
      <c r="E138" s="71"/>
      <c r="F138" s="71"/>
      <c r="G138" s="73">
        <v>0</v>
      </c>
      <c r="H138" s="64" t="e">
        <f t="shared" si="5"/>
        <v>#DIV/0!</v>
      </c>
      <c r="I138" s="28"/>
    </row>
    <row r="139" spans="1:9">
      <c r="A139" s="17" t="s">
        <v>19</v>
      </c>
      <c r="B139" s="8"/>
      <c r="C139" s="11"/>
      <c r="D139" s="43"/>
      <c r="E139" s="8"/>
      <c r="F139" s="8"/>
      <c r="G139" s="43"/>
      <c r="H139" s="64" t="e">
        <f t="shared" si="5"/>
        <v>#DIV/0!</v>
      </c>
      <c r="I139" s="7"/>
    </row>
    <row r="140" spans="1:9">
      <c r="A140" s="18" t="s">
        <v>86</v>
      </c>
      <c r="B140" s="8"/>
      <c r="C140" s="11"/>
      <c r="D140" s="43">
        <v>0</v>
      </c>
      <c r="E140" s="8"/>
      <c r="F140" s="8"/>
      <c r="G140" s="43">
        <v>0</v>
      </c>
      <c r="H140" s="64" t="e">
        <f t="shared" si="5"/>
        <v>#DIV/0!</v>
      </c>
      <c r="I140" s="7"/>
    </row>
    <row r="141" spans="1:9">
      <c r="A141" s="80" t="s">
        <v>87</v>
      </c>
      <c r="B141" s="10"/>
      <c r="C141" s="13"/>
      <c r="D141" s="45">
        <v>0</v>
      </c>
      <c r="E141" s="10"/>
      <c r="F141" s="10"/>
      <c r="G141" s="45">
        <v>0</v>
      </c>
      <c r="H141" s="82" t="e">
        <f t="shared" si="5"/>
        <v>#DIV/0!</v>
      </c>
      <c r="I141" s="3"/>
    </row>
    <row r="142" spans="1:9" ht="21" customHeight="1">
      <c r="A142" s="18" t="s">
        <v>88</v>
      </c>
      <c r="B142" s="8"/>
      <c r="C142" s="11"/>
      <c r="D142" s="43">
        <v>0</v>
      </c>
      <c r="E142" s="8"/>
      <c r="F142" s="8"/>
      <c r="G142" s="43">
        <v>0</v>
      </c>
      <c r="H142" s="64" t="e">
        <f t="shared" si="5"/>
        <v>#DIV/0!</v>
      </c>
      <c r="I142" s="7"/>
    </row>
    <row r="143" spans="1:9" ht="21.75" customHeight="1">
      <c r="A143" s="18" t="s">
        <v>89</v>
      </c>
      <c r="B143" s="8"/>
      <c r="C143" s="11"/>
      <c r="D143" s="43">
        <v>0</v>
      </c>
      <c r="E143" s="8"/>
      <c r="F143" s="8"/>
      <c r="G143" s="43">
        <v>0</v>
      </c>
      <c r="H143" s="64" t="e">
        <f t="shared" si="5"/>
        <v>#DIV/0!</v>
      </c>
      <c r="I143" s="7"/>
    </row>
    <row r="144" spans="1:9" ht="21.75" customHeight="1">
      <c r="A144" s="18" t="s">
        <v>90</v>
      </c>
      <c r="B144" s="8"/>
      <c r="C144" s="11"/>
      <c r="D144" s="43">
        <v>0</v>
      </c>
      <c r="E144" s="8"/>
      <c r="F144" s="8"/>
      <c r="G144" s="43">
        <v>0</v>
      </c>
      <c r="H144" s="64" t="e">
        <f t="shared" si="5"/>
        <v>#DIV/0!</v>
      </c>
      <c r="I144" s="7"/>
    </row>
    <row r="145" spans="1:10" ht="21.75" customHeight="1">
      <c r="A145" s="18" t="s">
        <v>91</v>
      </c>
      <c r="B145" s="8"/>
      <c r="C145" s="11"/>
      <c r="D145" s="43">
        <v>0</v>
      </c>
      <c r="E145" s="8"/>
      <c r="F145" s="8"/>
      <c r="G145" s="43">
        <v>0</v>
      </c>
      <c r="H145" s="64" t="e">
        <f t="shared" si="5"/>
        <v>#DIV/0!</v>
      </c>
      <c r="I145" s="7"/>
    </row>
    <row r="146" spans="1:10">
      <c r="A146" s="16" t="s">
        <v>42</v>
      </c>
      <c r="B146" s="71"/>
      <c r="C146" s="78"/>
      <c r="D146" s="73">
        <v>0</v>
      </c>
      <c r="E146" s="71"/>
      <c r="F146" s="71"/>
      <c r="G146" s="73">
        <f>SUM(G147:G151)</f>
        <v>0</v>
      </c>
      <c r="H146" s="64" t="e">
        <f t="shared" si="5"/>
        <v>#DIV/0!</v>
      </c>
      <c r="I146" s="28"/>
    </row>
    <row r="147" spans="1:10">
      <c r="A147" s="18" t="s">
        <v>93</v>
      </c>
      <c r="B147" s="8"/>
      <c r="C147" s="11"/>
      <c r="D147" s="43">
        <v>0</v>
      </c>
      <c r="E147" s="8"/>
      <c r="F147" s="8"/>
      <c r="G147" s="43">
        <v>0</v>
      </c>
      <c r="H147" s="64" t="e">
        <f t="shared" si="5"/>
        <v>#DIV/0!</v>
      </c>
      <c r="I147" s="7"/>
    </row>
    <row r="148" spans="1:10">
      <c r="A148" s="18" t="s">
        <v>94</v>
      </c>
      <c r="B148" s="8"/>
      <c r="C148" s="11"/>
      <c r="D148" s="43">
        <v>0</v>
      </c>
      <c r="E148" s="8"/>
      <c r="F148" s="8"/>
      <c r="G148" s="43">
        <v>0</v>
      </c>
      <c r="H148" s="64" t="e">
        <f t="shared" si="5"/>
        <v>#DIV/0!</v>
      </c>
      <c r="I148" s="7"/>
    </row>
    <row r="149" spans="1:10">
      <c r="A149" s="18" t="s">
        <v>95</v>
      </c>
      <c r="B149" s="8"/>
      <c r="C149" s="11"/>
      <c r="D149" s="43">
        <v>0</v>
      </c>
      <c r="E149" s="8"/>
      <c r="F149" s="8"/>
      <c r="G149" s="43">
        <v>0</v>
      </c>
      <c r="H149" s="64" t="e">
        <f t="shared" si="5"/>
        <v>#DIV/0!</v>
      </c>
      <c r="I149" s="7"/>
    </row>
    <row r="150" spans="1:10">
      <c r="A150" s="18" t="s">
        <v>96</v>
      </c>
      <c r="B150" s="8"/>
      <c r="C150" s="11"/>
      <c r="D150" s="43">
        <v>0</v>
      </c>
      <c r="E150" s="8"/>
      <c r="F150" s="8"/>
      <c r="G150" s="43">
        <v>0</v>
      </c>
      <c r="H150" s="64" t="e">
        <f t="shared" si="5"/>
        <v>#DIV/0!</v>
      </c>
      <c r="I150" s="7"/>
    </row>
    <row r="151" spans="1:10">
      <c r="A151" s="18" t="s">
        <v>97</v>
      </c>
      <c r="B151" s="8"/>
      <c r="C151" s="11"/>
      <c r="D151" s="43">
        <v>0</v>
      </c>
      <c r="E151" s="8"/>
      <c r="F151" s="8"/>
      <c r="G151" s="43">
        <v>0</v>
      </c>
      <c r="H151" s="64" t="e">
        <f t="shared" si="5"/>
        <v>#DIV/0!</v>
      </c>
      <c r="I151" s="7"/>
    </row>
    <row r="152" spans="1:10">
      <c r="A152" s="16" t="s">
        <v>43</v>
      </c>
      <c r="B152" s="71"/>
      <c r="C152" s="78"/>
      <c r="D152" s="73">
        <v>0</v>
      </c>
      <c r="E152" s="71"/>
      <c r="F152" s="71"/>
      <c r="G152" s="73">
        <f>SUM(G153:G155)</f>
        <v>0</v>
      </c>
      <c r="H152" s="64" t="e">
        <f t="shared" si="5"/>
        <v>#DIV/0!</v>
      </c>
      <c r="I152" s="28"/>
    </row>
    <row r="153" spans="1:10">
      <c r="A153" s="18" t="s">
        <v>98</v>
      </c>
      <c r="B153" s="8"/>
      <c r="C153" s="11"/>
      <c r="D153" s="43">
        <v>0</v>
      </c>
      <c r="E153" s="8"/>
      <c r="F153" s="8"/>
      <c r="G153" s="43">
        <v>0</v>
      </c>
      <c r="H153" s="64" t="e">
        <f t="shared" si="5"/>
        <v>#DIV/0!</v>
      </c>
      <c r="I153" s="7"/>
    </row>
    <row r="154" spans="1:10">
      <c r="A154" s="18" t="s">
        <v>99</v>
      </c>
      <c r="B154" s="8"/>
      <c r="C154" s="11"/>
      <c r="D154" s="43">
        <v>0</v>
      </c>
      <c r="E154" s="8"/>
      <c r="F154" s="8"/>
      <c r="G154" s="43">
        <v>0</v>
      </c>
      <c r="H154" s="64" t="e">
        <f t="shared" si="5"/>
        <v>#DIV/0!</v>
      </c>
      <c r="I154" s="7"/>
    </row>
    <row r="155" spans="1:10">
      <c r="A155" s="18" t="s">
        <v>100</v>
      </c>
      <c r="B155" s="8"/>
      <c r="C155" s="11"/>
      <c r="D155" s="43">
        <v>0</v>
      </c>
      <c r="E155" s="8"/>
      <c r="F155" s="8"/>
      <c r="G155" s="43">
        <v>0</v>
      </c>
      <c r="H155" s="64" t="e">
        <f t="shared" si="5"/>
        <v>#DIV/0!</v>
      </c>
      <c r="I155" s="7"/>
    </row>
    <row r="156" spans="1:10">
      <c r="A156" s="16" t="s">
        <v>44</v>
      </c>
      <c r="B156" s="71"/>
      <c r="C156" s="78"/>
      <c r="D156" s="73">
        <v>0</v>
      </c>
      <c r="E156" s="71"/>
      <c r="F156" s="71"/>
      <c r="G156" s="73" t="e">
        <f>SUM(G157+G169)</f>
        <v>#REF!</v>
      </c>
      <c r="H156" s="64" t="e">
        <f t="shared" si="5"/>
        <v>#REF!</v>
      </c>
      <c r="I156" s="28"/>
    </row>
    <row r="157" spans="1:10">
      <c r="A157" s="16" t="s">
        <v>45</v>
      </c>
      <c r="B157" s="71"/>
      <c r="C157" s="78"/>
      <c r="D157" s="73">
        <v>0</v>
      </c>
      <c r="E157" s="71"/>
      <c r="F157" s="71"/>
      <c r="G157" s="73">
        <f>SUM(G159)</f>
        <v>0</v>
      </c>
      <c r="H157" s="64" t="e">
        <f t="shared" si="5"/>
        <v>#DIV/0!</v>
      </c>
      <c r="I157" s="28"/>
    </row>
    <row r="158" spans="1:10">
      <c r="A158" s="17" t="s">
        <v>19</v>
      </c>
      <c r="B158" s="8"/>
      <c r="C158" s="11"/>
      <c r="D158" s="43">
        <v>0</v>
      </c>
      <c r="E158" s="8"/>
      <c r="F158" s="8"/>
      <c r="G158" s="43"/>
      <c r="H158" s="64" t="e">
        <f t="shared" si="5"/>
        <v>#DIV/0!</v>
      </c>
      <c r="I158" s="7"/>
    </row>
    <row r="159" spans="1:10">
      <c r="A159" s="16" t="s">
        <v>46</v>
      </c>
      <c r="B159" s="71"/>
      <c r="C159" s="78"/>
      <c r="D159" s="73">
        <v>0</v>
      </c>
      <c r="E159" s="71"/>
      <c r="F159" s="71"/>
      <c r="G159" s="73">
        <f>SUM(G160)</f>
        <v>0</v>
      </c>
      <c r="H159" s="64" t="e">
        <f t="shared" si="5"/>
        <v>#DIV/0!</v>
      </c>
      <c r="I159" s="28"/>
    </row>
    <row r="160" spans="1:10">
      <c r="A160" s="18" t="s">
        <v>101</v>
      </c>
      <c r="B160" s="8"/>
      <c r="C160" s="11"/>
      <c r="D160" s="43">
        <v>0</v>
      </c>
      <c r="E160" s="8"/>
      <c r="F160" s="8"/>
      <c r="G160" s="43">
        <f>SUM(G161:G163)</f>
        <v>0</v>
      </c>
      <c r="H160" s="64" t="e">
        <f t="shared" si="5"/>
        <v>#DIV/0!</v>
      </c>
      <c r="I160" s="7"/>
      <c r="J160" s="66"/>
    </row>
    <row r="161" spans="1:9">
      <c r="A161" s="18">
        <v>1</v>
      </c>
      <c r="B161" s="8"/>
      <c r="C161" s="11"/>
      <c r="D161" s="43">
        <v>0</v>
      </c>
      <c r="E161" s="8"/>
      <c r="F161" s="8"/>
      <c r="G161" s="43">
        <v>0</v>
      </c>
      <c r="H161" s="64" t="e">
        <f t="shared" si="5"/>
        <v>#DIV/0!</v>
      </c>
      <c r="I161" s="7"/>
    </row>
    <row r="162" spans="1:9">
      <c r="A162" s="18">
        <v>2</v>
      </c>
      <c r="B162" s="8"/>
      <c r="C162" s="11"/>
      <c r="D162" s="43">
        <v>0</v>
      </c>
      <c r="E162" s="5"/>
      <c r="F162" s="5"/>
      <c r="G162" s="43">
        <v>0</v>
      </c>
      <c r="H162" s="64" t="e">
        <f t="shared" si="5"/>
        <v>#DIV/0!</v>
      </c>
      <c r="I162" s="7"/>
    </row>
    <row r="163" spans="1:9" ht="24" customHeight="1">
      <c r="A163" s="18">
        <v>3</v>
      </c>
      <c r="B163" s="8"/>
      <c r="C163" s="11"/>
      <c r="D163" s="43">
        <v>0</v>
      </c>
      <c r="E163" s="5"/>
      <c r="F163" s="5"/>
      <c r="G163" s="43">
        <v>0</v>
      </c>
      <c r="H163" s="64" t="e">
        <f t="shared" si="5"/>
        <v>#DIV/0!</v>
      </c>
      <c r="I163" s="7"/>
    </row>
    <row r="164" spans="1:9">
      <c r="A164" s="17" t="s">
        <v>46</v>
      </c>
      <c r="B164" s="8"/>
      <c r="C164" s="11"/>
      <c r="D164" s="43"/>
      <c r="E164" s="8"/>
      <c r="F164" s="8"/>
      <c r="G164" s="43"/>
      <c r="H164" s="64" t="e">
        <f t="shared" si="5"/>
        <v>#DIV/0!</v>
      </c>
      <c r="I164" s="7"/>
    </row>
    <row r="165" spans="1:9">
      <c r="A165" s="18" t="s">
        <v>23</v>
      </c>
      <c r="B165" s="8"/>
      <c r="C165" s="11"/>
      <c r="D165" s="43"/>
      <c r="E165" s="8"/>
      <c r="F165" s="8"/>
      <c r="G165" s="43"/>
      <c r="H165" s="64" t="e">
        <f t="shared" si="5"/>
        <v>#DIV/0!</v>
      </c>
      <c r="I165" s="7"/>
    </row>
    <row r="166" spans="1:9">
      <c r="A166" s="17" t="s">
        <v>20</v>
      </c>
      <c r="B166" s="8"/>
      <c r="C166" s="11"/>
      <c r="D166" s="43"/>
      <c r="E166" s="8"/>
      <c r="F166" s="8"/>
      <c r="G166" s="43"/>
      <c r="H166" s="64" t="e">
        <f t="shared" si="5"/>
        <v>#DIV/0!</v>
      </c>
      <c r="I166" s="7"/>
    </row>
    <row r="167" spans="1:9">
      <c r="A167" s="17" t="s">
        <v>46</v>
      </c>
      <c r="B167" s="8"/>
      <c r="C167" s="11"/>
      <c r="D167" s="43"/>
      <c r="E167" s="8"/>
      <c r="F167" s="8"/>
      <c r="G167" s="43"/>
      <c r="H167" s="64" t="e">
        <f t="shared" si="5"/>
        <v>#DIV/0!</v>
      </c>
      <c r="I167" s="7"/>
    </row>
    <row r="168" spans="1:9">
      <c r="A168" s="18" t="s">
        <v>23</v>
      </c>
      <c r="B168" s="8"/>
      <c r="C168" s="11"/>
      <c r="D168" s="43"/>
      <c r="E168" s="8"/>
      <c r="F168" s="8"/>
      <c r="G168" s="43"/>
      <c r="H168" s="64" t="e">
        <f t="shared" si="5"/>
        <v>#DIV/0!</v>
      </c>
      <c r="I168" s="7"/>
    </row>
    <row r="169" spans="1:9">
      <c r="A169" s="16" t="s">
        <v>47</v>
      </c>
      <c r="B169" s="71"/>
      <c r="C169" s="78"/>
      <c r="D169" s="73" t="e">
        <f>SUM(D171+#REF!)</f>
        <v>#REF!</v>
      </c>
      <c r="E169" s="71"/>
      <c r="F169" s="71"/>
      <c r="G169" s="73" t="e">
        <f>SUM(G171+#REF!)</f>
        <v>#REF!</v>
      </c>
      <c r="H169" s="64" t="e">
        <f t="shared" si="5"/>
        <v>#REF!</v>
      </c>
      <c r="I169" s="28"/>
    </row>
    <row r="170" spans="1:9">
      <c r="A170" s="17" t="s">
        <v>19</v>
      </c>
      <c r="B170" s="8"/>
      <c r="C170" s="11"/>
      <c r="D170" s="43"/>
      <c r="E170" s="8"/>
      <c r="F170" s="8"/>
      <c r="G170" s="43"/>
      <c r="H170" s="64" t="e">
        <f t="shared" si="5"/>
        <v>#DIV/0!</v>
      </c>
      <c r="I170" s="7"/>
    </row>
    <row r="171" spans="1:9">
      <c r="A171" s="16" t="s">
        <v>48</v>
      </c>
      <c r="B171" s="71"/>
      <c r="C171" s="78"/>
      <c r="D171" s="73">
        <f>SUM(D172:D174)</f>
        <v>0</v>
      </c>
      <c r="E171" s="71"/>
      <c r="F171" s="71"/>
      <c r="G171" s="73">
        <f>SUM(G172:G174)</f>
        <v>0</v>
      </c>
      <c r="H171" s="64" t="e">
        <f t="shared" si="5"/>
        <v>#DIV/0!</v>
      </c>
      <c r="I171" s="28"/>
    </row>
    <row r="172" spans="1:9">
      <c r="A172" s="598" t="s">
        <v>646</v>
      </c>
      <c r="B172" s="5"/>
      <c r="C172" s="5">
        <v>0</v>
      </c>
      <c r="D172" s="43">
        <v>0</v>
      </c>
      <c r="E172" s="5"/>
      <c r="F172" s="5"/>
      <c r="G172" s="43">
        <v>0</v>
      </c>
      <c r="H172" s="64" t="e">
        <f t="shared" si="5"/>
        <v>#DIV/0!</v>
      </c>
      <c r="I172" s="7"/>
    </row>
    <row r="173" spans="1:9">
      <c r="A173" s="598" t="s">
        <v>644</v>
      </c>
      <c r="B173" s="5"/>
      <c r="C173" s="5">
        <v>0</v>
      </c>
      <c r="D173" s="43">
        <v>0</v>
      </c>
      <c r="E173" s="5"/>
      <c r="F173" s="5"/>
      <c r="G173" s="43">
        <v>0</v>
      </c>
      <c r="H173" s="64" t="e">
        <f t="shared" si="5"/>
        <v>#DIV/0!</v>
      </c>
      <c r="I173" s="7"/>
    </row>
    <row r="174" spans="1:9">
      <c r="A174" s="599" t="s">
        <v>645</v>
      </c>
      <c r="B174" s="5"/>
      <c r="C174" s="5">
        <v>0</v>
      </c>
      <c r="D174" s="43">
        <v>0</v>
      </c>
      <c r="E174" s="5"/>
      <c r="F174" s="5"/>
      <c r="G174" s="43">
        <v>0</v>
      </c>
      <c r="H174" s="64" t="e">
        <f t="shared" si="5"/>
        <v>#DIV/0!</v>
      </c>
      <c r="I174" s="7"/>
    </row>
    <row r="175" spans="1:9">
      <c r="A175" s="17" t="s">
        <v>20</v>
      </c>
      <c r="B175" s="8"/>
      <c r="C175" s="11"/>
      <c r="D175" s="43"/>
      <c r="E175" s="8"/>
      <c r="F175" s="8"/>
      <c r="G175" s="43"/>
      <c r="H175" s="64" t="e">
        <f t="shared" ref="H175:H218" si="6">SUM((G175-D175)*100/D175)</f>
        <v>#DIV/0!</v>
      </c>
      <c r="I175" s="7"/>
    </row>
    <row r="176" spans="1:9">
      <c r="A176" s="16" t="s">
        <v>49</v>
      </c>
      <c r="B176" s="71"/>
      <c r="C176" s="78"/>
      <c r="D176" s="73">
        <f>SUM(D177:D178)</f>
        <v>0</v>
      </c>
      <c r="E176" s="71"/>
      <c r="F176" s="71"/>
      <c r="G176" s="73">
        <f>SUM(G177:G178)</f>
        <v>0</v>
      </c>
      <c r="H176" s="64" t="e">
        <f t="shared" si="6"/>
        <v>#DIV/0!</v>
      </c>
      <c r="I176" s="28"/>
    </row>
    <row r="177" spans="1:9" hidden="1" outlineLevel="1">
      <c r="A177" s="18" t="s">
        <v>114</v>
      </c>
      <c r="B177" s="8"/>
      <c r="C177" s="11"/>
      <c r="D177" s="43">
        <v>0</v>
      </c>
      <c r="E177" s="8"/>
      <c r="F177" s="8"/>
      <c r="G177" s="43">
        <v>0</v>
      </c>
      <c r="H177" s="64" t="e">
        <f t="shared" si="6"/>
        <v>#DIV/0!</v>
      </c>
      <c r="I177" s="7"/>
    </row>
    <row r="178" spans="1:9" hidden="1" outlineLevel="1">
      <c r="A178" s="18" t="s">
        <v>115</v>
      </c>
      <c r="B178" s="8"/>
      <c r="C178" s="11"/>
      <c r="D178" s="43">
        <v>0</v>
      </c>
      <c r="E178" s="8"/>
      <c r="F178" s="8"/>
      <c r="G178" s="43">
        <v>0</v>
      </c>
      <c r="H178" s="64" t="e">
        <f t="shared" si="6"/>
        <v>#DIV/0!</v>
      </c>
      <c r="I178" s="7"/>
    </row>
    <row r="179" spans="1:9" collapsed="1">
      <c r="A179" s="16" t="s">
        <v>51</v>
      </c>
      <c r="B179" s="71"/>
      <c r="C179" s="78"/>
      <c r="D179" s="73" t="e">
        <f>SUM(D180)</f>
        <v>#REF!</v>
      </c>
      <c r="E179" s="71"/>
      <c r="F179" s="71"/>
      <c r="G179" s="73" t="e">
        <f>SUM(G180)</f>
        <v>#REF!</v>
      </c>
      <c r="H179" s="64" t="e">
        <f t="shared" si="6"/>
        <v>#REF!</v>
      </c>
      <c r="I179" s="28"/>
    </row>
    <row r="180" spans="1:9">
      <c r="A180" s="16" t="s">
        <v>50</v>
      </c>
      <c r="B180" s="71"/>
      <c r="C180" s="78"/>
      <c r="D180" s="73" t="e">
        <f>SUM(#REF!)</f>
        <v>#REF!</v>
      </c>
      <c r="E180" s="71"/>
      <c r="F180" s="71"/>
      <c r="G180" s="73" t="e">
        <f>SUM(#REF!)</f>
        <v>#REF!</v>
      </c>
      <c r="H180" s="64" t="e">
        <f t="shared" si="6"/>
        <v>#REF!</v>
      </c>
      <c r="I180" s="28"/>
    </row>
    <row r="181" spans="1:9" hidden="1" outlineLevel="1">
      <c r="A181" s="17"/>
      <c r="B181" s="8"/>
      <c r="C181" s="11"/>
      <c r="D181" s="43"/>
      <c r="E181" s="8"/>
      <c r="F181" s="8"/>
      <c r="G181" s="43"/>
      <c r="H181" s="64" t="e">
        <f t="shared" si="6"/>
        <v>#DIV/0!</v>
      </c>
      <c r="I181" s="7"/>
    </row>
    <row r="182" spans="1:9" hidden="1" outlineLevel="1">
      <c r="A182" s="17"/>
      <c r="B182" s="8"/>
      <c r="C182" s="11"/>
      <c r="D182" s="43"/>
      <c r="E182" s="8"/>
      <c r="F182" s="8"/>
      <c r="G182" s="43"/>
      <c r="H182" s="64" t="e">
        <f t="shared" si="6"/>
        <v>#DIV/0!</v>
      </c>
      <c r="I182" s="7"/>
    </row>
    <row r="183" spans="1:9" hidden="1" outlineLevel="1">
      <c r="A183" s="17"/>
      <c r="B183" s="8"/>
      <c r="C183" s="11"/>
      <c r="D183" s="43"/>
      <c r="E183" s="8"/>
      <c r="F183" s="8"/>
      <c r="G183" s="43"/>
      <c r="H183" s="64" t="e">
        <f t="shared" si="6"/>
        <v>#DIV/0!</v>
      </c>
      <c r="I183" s="7"/>
    </row>
    <row r="184" spans="1:9" collapsed="1">
      <c r="A184" s="16" t="s">
        <v>54</v>
      </c>
      <c r="B184" s="71"/>
      <c r="C184" s="78"/>
      <c r="D184" s="73">
        <f>SUM(D185:D190)</f>
        <v>0</v>
      </c>
      <c r="E184" s="71"/>
      <c r="F184" s="71"/>
      <c r="G184" s="73" t="e">
        <f>SUM(G185+#REF!+#REF!+#REF!)</f>
        <v>#REF!</v>
      </c>
      <c r="H184" s="64" t="e">
        <f t="shared" si="6"/>
        <v>#REF!</v>
      </c>
      <c r="I184" s="28"/>
    </row>
    <row r="185" spans="1:9" ht="24.75" customHeight="1">
      <c r="A185" s="17" t="s">
        <v>107</v>
      </c>
      <c r="B185" s="8"/>
      <c r="C185" s="11"/>
      <c r="D185" s="43">
        <v>0</v>
      </c>
      <c r="E185" s="5" t="s">
        <v>481</v>
      </c>
      <c r="F185" s="5">
        <v>0</v>
      </c>
      <c r="G185" s="43">
        <v>0</v>
      </c>
      <c r="H185" s="64" t="e">
        <f t="shared" si="6"/>
        <v>#DIV/0!</v>
      </c>
      <c r="I185" s="388"/>
    </row>
    <row r="186" spans="1:9">
      <c r="A186" s="387" t="s">
        <v>483</v>
      </c>
      <c r="B186" s="8"/>
      <c r="C186" s="11"/>
      <c r="D186" s="43"/>
      <c r="E186" s="5" t="s">
        <v>481</v>
      </c>
      <c r="F186" s="5">
        <v>0</v>
      </c>
      <c r="G186" s="43">
        <v>0</v>
      </c>
      <c r="H186" s="64" t="e">
        <f t="shared" si="6"/>
        <v>#DIV/0!</v>
      </c>
      <c r="I186" s="7"/>
    </row>
    <row r="187" spans="1:9">
      <c r="A187" s="387" t="s">
        <v>519</v>
      </c>
      <c r="B187" s="8"/>
      <c r="C187" s="11"/>
      <c r="D187" s="43"/>
      <c r="E187" s="5" t="s">
        <v>481</v>
      </c>
      <c r="F187" s="5">
        <v>0</v>
      </c>
      <c r="G187" s="43">
        <v>0</v>
      </c>
      <c r="H187" s="64" t="e">
        <f t="shared" si="6"/>
        <v>#DIV/0!</v>
      </c>
      <c r="I187" s="7"/>
    </row>
    <row r="188" spans="1:9">
      <c r="A188" s="387" t="s">
        <v>484</v>
      </c>
      <c r="B188" s="8"/>
      <c r="C188" s="11"/>
      <c r="D188" s="43"/>
      <c r="E188" s="5" t="s">
        <v>481</v>
      </c>
      <c r="F188" s="5">
        <v>0</v>
      </c>
      <c r="G188" s="43">
        <v>0</v>
      </c>
      <c r="H188" s="64" t="e">
        <f t="shared" si="6"/>
        <v>#DIV/0!</v>
      </c>
      <c r="I188" s="7"/>
    </row>
    <row r="189" spans="1:9">
      <c r="A189" s="387" t="s">
        <v>485</v>
      </c>
      <c r="B189" s="8"/>
      <c r="C189" s="11"/>
      <c r="D189" s="43"/>
      <c r="E189" s="5" t="s">
        <v>481</v>
      </c>
      <c r="F189" s="5">
        <v>0</v>
      </c>
      <c r="G189" s="43">
        <v>0</v>
      </c>
      <c r="H189" s="64" t="e">
        <f t="shared" si="6"/>
        <v>#DIV/0!</v>
      </c>
      <c r="I189" s="7"/>
    </row>
    <row r="190" spans="1:9">
      <c r="A190" s="387" t="s">
        <v>486</v>
      </c>
      <c r="B190" s="8"/>
      <c r="C190" s="11"/>
      <c r="D190" s="43"/>
      <c r="E190" s="5" t="s">
        <v>481</v>
      </c>
      <c r="F190" s="5">
        <v>0</v>
      </c>
      <c r="G190" s="43">
        <v>0</v>
      </c>
      <c r="H190" s="64" t="e">
        <f t="shared" si="6"/>
        <v>#DIV/0!</v>
      </c>
      <c r="I190" s="7"/>
    </row>
    <row r="191" spans="1:9" ht="25.5" customHeight="1">
      <c r="A191" s="17" t="s">
        <v>52</v>
      </c>
      <c r="B191" s="8"/>
      <c r="C191" s="11"/>
      <c r="D191" s="43"/>
      <c r="E191" s="8"/>
      <c r="F191" s="8"/>
      <c r="G191" s="43"/>
      <c r="H191" s="64" t="e">
        <f t="shared" si="6"/>
        <v>#DIV/0!</v>
      </c>
      <c r="I191" s="7"/>
    </row>
    <row r="192" spans="1:9">
      <c r="A192" s="16" t="s">
        <v>2</v>
      </c>
      <c r="B192" s="8"/>
      <c r="C192" s="11"/>
      <c r="D192" s="43"/>
      <c r="E192" s="8"/>
      <c r="F192" s="8"/>
      <c r="G192" s="43"/>
      <c r="H192" s="64" t="e">
        <f t="shared" si="6"/>
        <v>#DIV/0!</v>
      </c>
      <c r="I192" s="7"/>
    </row>
    <row r="193" spans="1:9">
      <c r="A193" s="19" t="s">
        <v>1</v>
      </c>
      <c r="B193" s="10"/>
      <c r="C193" s="13"/>
      <c r="D193" s="45"/>
      <c r="E193" s="10"/>
      <c r="F193" s="10"/>
      <c r="G193" s="45"/>
      <c r="H193" s="82" t="e">
        <f t="shared" si="6"/>
        <v>#DIV/0!</v>
      </c>
      <c r="I193" s="3"/>
    </row>
    <row r="194" spans="1:9">
      <c r="A194" s="100" t="s">
        <v>119</v>
      </c>
      <c r="B194" s="101"/>
      <c r="C194" s="102"/>
      <c r="D194" s="103">
        <f>SUM(D197+D229+D259+D264)</f>
        <v>0</v>
      </c>
      <c r="E194" s="104"/>
      <c r="F194" s="104"/>
      <c r="G194" s="103" t="e">
        <f>SUM(G197+G229+G259+G264)</f>
        <v>#REF!</v>
      </c>
      <c r="H194" s="543" t="e">
        <f t="shared" si="6"/>
        <v>#REF!</v>
      </c>
      <c r="I194" s="105"/>
    </row>
    <row r="195" spans="1:9">
      <c r="A195" s="25" t="s">
        <v>120</v>
      </c>
      <c r="B195" s="39"/>
      <c r="C195" s="39"/>
      <c r="D195" s="46"/>
      <c r="E195" s="39"/>
      <c r="F195" s="39"/>
      <c r="G195" s="46"/>
      <c r="H195" s="50" t="e">
        <f t="shared" si="6"/>
        <v>#DIV/0!</v>
      </c>
      <c r="I195" s="24"/>
    </row>
    <row r="196" spans="1:9">
      <c r="A196" s="23" t="s">
        <v>24</v>
      </c>
      <c r="B196" s="4"/>
      <c r="C196" s="4"/>
      <c r="D196" s="47"/>
      <c r="E196" s="40"/>
      <c r="F196" s="40"/>
      <c r="G196" s="47"/>
      <c r="H196" s="50" t="e">
        <f t="shared" si="6"/>
        <v>#DIV/0!</v>
      </c>
      <c r="I196" s="38"/>
    </row>
    <row r="197" spans="1:9">
      <c r="A197" s="16" t="s">
        <v>37</v>
      </c>
      <c r="B197" s="71"/>
      <c r="C197" s="77"/>
      <c r="D197" s="73">
        <f>SUM(D198+D225)</f>
        <v>0</v>
      </c>
      <c r="E197" s="71"/>
      <c r="F197" s="71"/>
      <c r="G197" s="73">
        <f>SUM(G198+G225)</f>
        <v>0</v>
      </c>
      <c r="H197" s="64" t="e">
        <f t="shared" si="6"/>
        <v>#DIV/0!</v>
      </c>
      <c r="I197" s="28"/>
    </row>
    <row r="198" spans="1:9" hidden="1" outlineLevel="1">
      <c r="A198" s="16" t="s">
        <v>39</v>
      </c>
      <c r="B198" s="71"/>
      <c r="C198" s="78"/>
      <c r="D198" s="73">
        <f>SUM(D199+D202+D218)</f>
        <v>0</v>
      </c>
      <c r="E198" s="71"/>
      <c r="F198" s="71"/>
      <c r="G198" s="73">
        <f>SUM(G199+G202+G218)</f>
        <v>0</v>
      </c>
      <c r="H198" s="64" t="e">
        <f t="shared" si="6"/>
        <v>#DIV/0!</v>
      </c>
      <c r="I198" s="28"/>
    </row>
    <row r="199" spans="1:9" hidden="1" outlineLevel="1">
      <c r="A199" s="16" t="s">
        <v>40</v>
      </c>
      <c r="B199" s="71"/>
      <c r="C199" s="78"/>
      <c r="D199" s="73">
        <f>SUM(D200)</f>
        <v>0</v>
      </c>
      <c r="E199" s="71"/>
      <c r="F199" s="71"/>
      <c r="G199" s="73">
        <f>SUM(G200)</f>
        <v>0</v>
      </c>
      <c r="H199" s="64" t="e">
        <f t="shared" si="6"/>
        <v>#DIV/0!</v>
      </c>
      <c r="I199" s="28"/>
    </row>
    <row r="200" spans="1:9" hidden="1" outlineLevel="1">
      <c r="A200" s="18" t="s">
        <v>85</v>
      </c>
      <c r="B200" s="8"/>
      <c r="C200" s="11"/>
      <c r="D200" s="43">
        <v>0</v>
      </c>
      <c r="E200" s="8"/>
      <c r="F200" s="8"/>
      <c r="G200" s="43">
        <v>0</v>
      </c>
      <c r="H200" s="64" t="e">
        <f t="shared" si="6"/>
        <v>#DIV/0!</v>
      </c>
      <c r="I200" s="7"/>
    </row>
    <row r="201" spans="1:9" hidden="1" outlineLevel="2">
      <c r="A201" s="18" t="s">
        <v>18</v>
      </c>
      <c r="B201" s="8"/>
      <c r="C201" s="11"/>
      <c r="D201" s="43"/>
      <c r="E201" s="8"/>
      <c r="F201" s="8"/>
      <c r="G201" s="43"/>
      <c r="H201" s="64" t="e">
        <f t="shared" si="6"/>
        <v>#DIV/0!</v>
      </c>
      <c r="I201" s="7"/>
    </row>
    <row r="202" spans="1:9" hidden="1" outlineLevel="1" collapsed="1">
      <c r="A202" s="16" t="s">
        <v>41</v>
      </c>
      <c r="B202" s="71"/>
      <c r="C202" s="78"/>
      <c r="D202" s="73">
        <f>SUM(D204:D210)</f>
        <v>0</v>
      </c>
      <c r="E202" s="71"/>
      <c r="F202" s="71"/>
      <c r="G202" s="73">
        <f>SUM(G204:G209)</f>
        <v>0</v>
      </c>
      <c r="H202" s="64" t="e">
        <f t="shared" si="6"/>
        <v>#DIV/0!</v>
      </c>
      <c r="I202" s="28"/>
    </row>
    <row r="203" spans="1:9" hidden="1" outlineLevel="1">
      <c r="A203" s="17" t="s">
        <v>19</v>
      </c>
      <c r="B203" s="8"/>
      <c r="C203" s="11"/>
      <c r="D203" s="43"/>
      <c r="E203" s="8"/>
      <c r="F203" s="8"/>
      <c r="G203" s="43"/>
      <c r="H203" s="64" t="e">
        <f t="shared" si="6"/>
        <v>#DIV/0!</v>
      </c>
      <c r="I203" s="7"/>
    </row>
    <row r="204" spans="1:9" hidden="1" outlineLevel="1">
      <c r="A204" s="18" t="s">
        <v>86</v>
      </c>
      <c r="B204" s="8"/>
      <c r="C204" s="11"/>
      <c r="D204" s="43">
        <v>0</v>
      </c>
      <c r="E204" s="8"/>
      <c r="F204" s="8"/>
      <c r="G204" s="43">
        <v>0</v>
      </c>
      <c r="H204" s="64" t="e">
        <f t="shared" si="6"/>
        <v>#DIV/0!</v>
      </c>
      <c r="I204" s="7"/>
    </row>
    <row r="205" spans="1:9" hidden="1" outlineLevel="1">
      <c r="A205" s="18" t="s">
        <v>87</v>
      </c>
      <c r="B205" s="8"/>
      <c r="C205" s="11"/>
      <c r="D205" s="43">
        <v>0</v>
      </c>
      <c r="E205" s="8"/>
      <c r="F205" s="8"/>
      <c r="G205" s="43">
        <v>0</v>
      </c>
      <c r="H205" s="64" t="e">
        <f t="shared" si="6"/>
        <v>#DIV/0!</v>
      </c>
      <c r="I205" s="7"/>
    </row>
    <row r="206" spans="1:9" hidden="1" outlineLevel="1">
      <c r="A206" s="18" t="s">
        <v>88</v>
      </c>
      <c r="B206" s="8"/>
      <c r="C206" s="11"/>
      <c r="D206" s="43">
        <v>0</v>
      </c>
      <c r="E206" s="8"/>
      <c r="F206" s="8"/>
      <c r="G206" s="43">
        <v>0</v>
      </c>
      <c r="H206" s="64" t="e">
        <f t="shared" si="6"/>
        <v>#DIV/0!</v>
      </c>
      <c r="I206" s="7"/>
    </row>
    <row r="207" spans="1:9" hidden="1" outlineLevel="1">
      <c r="A207" s="18" t="s">
        <v>121</v>
      </c>
      <c r="B207" s="8"/>
      <c r="C207" s="11"/>
      <c r="D207" s="43">
        <v>0</v>
      </c>
      <c r="E207" s="8"/>
      <c r="F207" s="8"/>
      <c r="G207" s="43">
        <v>0</v>
      </c>
      <c r="H207" s="64" t="e">
        <f t="shared" si="6"/>
        <v>#DIV/0!</v>
      </c>
      <c r="I207" s="7"/>
    </row>
    <row r="208" spans="1:9" hidden="1" outlineLevel="1">
      <c r="A208" s="18" t="s">
        <v>122</v>
      </c>
      <c r="B208" s="8"/>
      <c r="C208" s="11"/>
      <c r="D208" s="43">
        <v>0</v>
      </c>
      <c r="E208" s="8"/>
      <c r="F208" s="8"/>
      <c r="G208" s="43">
        <v>0</v>
      </c>
      <c r="H208" s="64" t="e">
        <f t="shared" si="6"/>
        <v>#DIV/0!</v>
      </c>
      <c r="I208" s="7"/>
    </row>
    <row r="209" spans="1:9" hidden="1" outlineLevel="1">
      <c r="A209" s="18" t="s">
        <v>123</v>
      </c>
      <c r="B209" s="8"/>
      <c r="C209" s="11"/>
      <c r="D209" s="43">
        <v>0</v>
      </c>
      <c r="E209" s="8"/>
      <c r="F209" s="8"/>
      <c r="G209" s="43">
        <v>0</v>
      </c>
      <c r="H209" s="64" t="e">
        <f t="shared" si="6"/>
        <v>#DIV/0!</v>
      </c>
      <c r="I209" s="7"/>
    </row>
    <row r="210" spans="1:9" hidden="1" outlineLevel="1">
      <c r="A210" s="18" t="s">
        <v>124</v>
      </c>
      <c r="B210" s="8"/>
      <c r="C210" s="11"/>
      <c r="D210" s="43">
        <v>0</v>
      </c>
      <c r="E210" s="8"/>
      <c r="F210" s="8"/>
      <c r="G210" s="43"/>
      <c r="H210" s="64" t="e">
        <f t="shared" si="6"/>
        <v>#DIV/0!</v>
      </c>
      <c r="I210" s="7"/>
    </row>
    <row r="211" spans="1:9" ht="46.5" hidden="1" outlineLevel="1">
      <c r="A211" s="17" t="s">
        <v>66</v>
      </c>
      <c r="B211" s="8"/>
      <c r="C211" s="11"/>
      <c r="D211" s="43"/>
      <c r="E211" s="8"/>
      <c r="F211" s="8"/>
      <c r="G211" s="43"/>
      <c r="H211" s="64" t="e">
        <f t="shared" si="6"/>
        <v>#DIV/0!</v>
      </c>
      <c r="I211" s="7"/>
    </row>
    <row r="212" spans="1:9" hidden="1" outlineLevel="1">
      <c r="A212" s="18" t="s">
        <v>4</v>
      </c>
      <c r="B212" s="36"/>
      <c r="C212" s="37"/>
      <c r="D212" s="44"/>
      <c r="E212" s="8"/>
      <c r="F212" s="8"/>
      <c r="G212" s="44"/>
      <c r="H212" s="64" t="e">
        <f t="shared" si="6"/>
        <v>#DIV/0!</v>
      </c>
      <c r="I212" s="7"/>
    </row>
    <row r="213" spans="1:9" hidden="1" outlineLevel="1">
      <c r="A213" s="18" t="s">
        <v>5</v>
      </c>
      <c r="B213" s="36"/>
      <c r="C213" s="37"/>
      <c r="D213" s="44"/>
      <c r="E213" s="8"/>
      <c r="F213" s="8"/>
      <c r="G213" s="44"/>
      <c r="H213" s="64" t="e">
        <f t="shared" si="6"/>
        <v>#DIV/0!</v>
      </c>
      <c r="I213" s="7"/>
    </row>
    <row r="214" spans="1:9" hidden="1" outlineLevel="1">
      <c r="A214" s="17" t="s">
        <v>22</v>
      </c>
      <c r="B214" s="8"/>
      <c r="C214" s="11"/>
      <c r="D214" s="43"/>
      <c r="E214" s="8"/>
      <c r="F214" s="8"/>
      <c r="G214" s="43"/>
      <c r="H214" s="64" t="e">
        <f t="shared" si="6"/>
        <v>#DIV/0!</v>
      </c>
      <c r="I214" s="7"/>
    </row>
    <row r="215" spans="1:9" hidden="1" outlineLevel="2">
      <c r="A215" s="18" t="s">
        <v>21</v>
      </c>
      <c r="B215" s="8"/>
      <c r="C215" s="11"/>
      <c r="D215" s="43"/>
      <c r="E215" s="8"/>
      <c r="F215" s="8"/>
      <c r="G215" s="43"/>
      <c r="H215" s="64" t="e">
        <f t="shared" si="6"/>
        <v>#DIV/0!</v>
      </c>
      <c r="I215" s="7"/>
    </row>
    <row r="216" spans="1:9" hidden="1" outlineLevel="1" collapsed="1">
      <c r="A216" s="17" t="s">
        <v>20</v>
      </c>
      <c r="B216" s="8"/>
      <c r="C216" s="11"/>
      <c r="D216" s="43"/>
      <c r="E216" s="8"/>
      <c r="F216" s="8"/>
      <c r="G216" s="43"/>
      <c r="H216" s="64" t="e">
        <f t="shared" si="6"/>
        <v>#DIV/0!</v>
      </c>
      <c r="I216" s="7"/>
    </row>
    <row r="217" spans="1:9" hidden="1" outlineLevel="2">
      <c r="A217" s="18" t="s">
        <v>17</v>
      </c>
      <c r="B217" s="8"/>
      <c r="C217" s="11"/>
      <c r="D217" s="43"/>
      <c r="E217" s="8"/>
      <c r="F217" s="8"/>
      <c r="G217" s="43"/>
      <c r="H217" s="64" t="e">
        <f t="shared" si="6"/>
        <v>#DIV/0!</v>
      </c>
      <c r="I217" s="7"/>
    </row>
    <row r="218" spans="1:9" hidden="1" outlineLevel="1" collapsed="1">
      <c r="A218" s="16" t="s">
        <v>42</v>
      </c>
      <c r="B218" s="71"/>
      <c r="C218" s="78"/>
      <c r="D218" s="73">
        <f>SUM(D219:D224)</f>
        <v>0</v>
      </c>
      <c r="E218" s="71"/>
      <c r="F218" s="71"/>
      <c r="G218" s="73">
        <f>SUM(G219:G224)</f>
        <v>0</v>
      </c>
      <c r="H218" s="64" t="e">
        <f t="shared" si="6"/>
        <v>#DIV/0!</v>
      </c>
      <c r="I218" s="28"/>
    </row>
    <row r="219" spans="1:9" hidden="1" outlineLevel="1">
      <c r="A219" s="18" t="s">
        <v>92</v>
      </c>
      <c r="B219" s="8"/>
      <c r="C219" s="11"/>
      <c r="D219" s="43">
        <v>0</v>
      </c>
      <c r="E219" s="8"/>
      <c r="F219" s="8"/>
      <c r="G219" s="43">
        <v>0</v>
      </c>
      <c r="H219" s="64" t="e">
        <f t="shared" ref="H219:H277" si="7">SUM((G219-D219)*100/D219)</f>
        <v>#DIV/0!</v>
      </c>
      <c r="I219" s="7"/>
    </row>
    <row r="220" spans="1:9" hidden="1" outlineLevel="1">
      <c r="A220" s="18" t="s">
        <v>93</v>
      </c>
      <c r="B220" s="8"/>
      <c r="C220" s="11"/>
      <c r="D220" s="43">
        <v>0</v>
      </c>
      <c r="E220" s="8"/>
      <c r="F220" s="8"/>
      <c r="G220" s="43">
        <v>0</v>
      </c>
      <c r="H220" s="64" t="e">
        <f t="shared" si="7"/>
        <v>#DIV/0!</v>
      </c>
      <c r="I220" s="7"/>
    </row>
    <row r="221" spans="1:9" hidden="1" outlineLevel="1">
      <c r="A221" s="18" t="s">
        <v>94</v>
      </c>
      <c r="B221" s="8"/>
      <c r="C221" s="11"/>
      <c r="D221" s="43">
        <v>0</v>
      </c>
      <c r="E221" s="8"/>
      <c r="F221" s="8"/>
      <c r="G221" s="43">
        <v>0</v>
      </c>
      <c r="H221" s="64" t="e">
        <f t="shared" si="7"/>
        <v>#DIV/0!</v>
      </c>
      <c r="I221" s="7"/>
    </row>
    <row r="222" spans="1:9" hidden="1" outlineLevel="1">
      <c r="A222" s="18" t="s">
        <v>95</v>
      </c>
      <c r="B222" s="8"/>
      <c r="C222" s="11"/>
      <c r="D222" s="43">
        <v>0</v>
      </c>
      <c r="E222" s="8"/>
      <c r="F222" s="8"/>
      <c r="G222" s="43">
        <v>0</v>
      </c>
      <c r="H222" s="64" t="e">
        <f t="shared" si="7"/>
        <v>#DIV/0!</v>
      </c>
      <c r="I222" s="7"/>
    </row>
    <row r="223" spans="1:9" hidden="1" outlineLevel="1">
      <c r="A223" s="18" t="s">
        <v>96</v>
      </c>
      <c r="B223" s="8"/>
      <c r="C223" s="11"/>
      <c r="D223" s="43">
        <v>0</v>
      </c>
      <c r="E223" s="8"/>
      <c r="F223" s="8"/>
      <c r="G223" s="43">
        <v>0</v>
      </c>
      <c r="H223" s="64" t="e">
        <f t="shared" si="7"/>
        <v>#DIV/0!</v>
      </c>
      <c r="I223" s="7"/>
    </row>
    <row r="224" spans="1:9" hidden="1" outlineLevel="1">
      <c r="A224" s="18" t="s">
        <v>97</v>
      </c>
      <c r="B224" s="8"/>
      <c r="C224" s="11"/>
      <c r="D224" s="43">
        <v>0</v>
      </c>
      <c r="E224" s="8"/>
      <c r="F224" s="8"/>
      <c r="G224" s="43">
        <v>0</v>
      </c>
      <c r="H224" s="64" t="e">
        <f t="shared" si="7"/>
        <v>#DIV/0!</v>
      </c>
      <c r="I224" s="7"/>
    </row>
    <row r="225" spans="1:9" hidden="1" outlineLevel="1">
      <c r="A225" s="16" t="s">
        <v>43</v>
      </c>
      <c r="B225" s="71"/>
      <c r="C225" s="78"/>
      <c r="D225" s="73">
        <f>SUM(D226:D228)</f>
        <v>0</v>
      </c>
      <c r="E225" s="71"/>
      <c r="F225" s="71"/>
      <c r="G225" s="73">
        <f>SUM(G226:G228)</f>
        <v>0</v>
      </c>
      <c r="H225" s="64" t="e">
        <f t="shared" si="7"/>
        <v>#DIV/0!</v>
      </c>
      <c r="I225" s="28"/>
    </row>
    <row r="226" spans="1:9" hidden="1" outlineLevel="1">
      <c r="A226" s="18" t="s">
        <v>98</v>
      </c>
      <c r="B226" s="8"/>
      <c r="C226" s="11"/>
      <c r="D226" s="43">
        <v>0</v>
      </c>
      <c r="E226" s="8"/>
      <c r="F226" s="8"/>
      <c r="G226" s="43">
        <v>0</v>
      </c>
      <c r="H226" s="64" t="e">
        <f t="shared" si="7"/>
        <v>#DIV/0!</v>
      </c>
      <c r="I226" s="7"/>
    </row>
    <row r="227" spans="1:9" hidden="1" outlineLevel="1">
      <c r="A227" s="18" t="s">
        <v>99</v>
      </c>
      <c r="B227" s="8"/>
      <c r="C227" s="11"/>
      <c r="D227" s="43">
        <v>0</v>
      </c>
      <c r="E227" s="8"/>
      <c r="F227" s="8"/>
      <c r="G227" s="43">
        <v>0</v>
      </c>
      <c r="H227" s="64" t="e">
        <f t="shared" si="7"/>
        <v>#DIV/0!</v>
      </c>
      <c r="I227" s="7"/>
    </row>
    <row r="228" spans="1:9" hidden="1" outlineLevel="1">
      <c r="A228" s="18" t="s">
        <v>100</v>
      </c>
      <c r="B228" s="8"/>
      <c r="C228" s="11"/>
      <c r="D228" s="43">
        <v>0</v>
      </c>
      <c r="E228" s="8"/>
      <c r="F228" s="8"/>
      <c r="G228" s="43">
        <v>0</v>
      </c>
      <c r="H228" s="64" t="e">
        <f t="shared" si="7"/>
        <v>#DIV/0!</v>
      </c>
      <c r="I228" s="7"/>
    </row>
    <row r="229" spans="1:9" collapsed="1">
      <c r="A229" s="16" t="s">
        <v>44</v>
      </c>
      <c r="B229" s="71"/>
      <c r="C229" s="78"/>
      <c r="D229" s="73">
        <v>0</v>
      </c>
      <c r="E229" s="71"/>
      <c r="F229" s="71"/>
      <c r="G229" s="73">
        <f>SUM(G230+G241)</f>
        <v>0</v>
      </c>
      <c r="H229" s="64" t="e">
        <f t="shared" si="7"/>
        <v>#DIV/0!</v>
      </c>
      <c r="I229" s="28"/>
    </row>
    <row r="230" spans="1:9">
      <c r="A230" s="16" t="s">
        <v>45</v>
      </c>
      <c r="B230" s="71"/>
      <c r="C230" s="78"/>
      <c r="D230" s="73">
        <f>SUM(D232)</f>
        <v>0</v>
      </c>
      <c r="E230" s="71"/>
      <c r="F230" s="71"/>
      <c r="G230" s="73">
        <f>SUM(G232)</f>
        <v>0</v>
      </c>
      <c r="H230" s="64" t="e">
        <f t="shared" si="7"/>
        <v>#DIV/0!</v>
      </c>
      <c r="I230" s="28"/>
    </row>
    <row r="231" spans="1:9" hidden="1" outlineLevel="1">
      <c r="A231" s="17" t="s">
        <v>19</v>
      </c>
      <c r="B231" s="8"/>
      <c r="C231" s="11"/>
      <c r="D231" s="43"/>
      <c r="E231" s="8"/>
      <c r="F231" s="8"/>
      <c r="G231" s="43"/>
      <c r="H231" s="64" t="e">
        <f t="shared" si="7"/>
        <v>#DIV/0!</v>
      </c>
      <c r="I231" s="7"/>
    </row>
    <row r="232" spans="1:9" hidden="1" outlineLevel="1">
      <c r="A232" s="16" t="s">
        <v>46</v>
      </c>
      <c r="B232" s="71"/>
      <c r="C232" s="78"/>
      <c r="D232" s="73">
        <f>SUM(D233)</f>
        <v>0</v>
      </c>
      <c r="E232" s="71"/>
      <c r="F232" s="71"/>
      <c r="G232" s="73">
        <f>SUM(G233)</f>
        <v>0</v>
      </c>
      <c r="H232" s="64" t="e">
        <f t="shared" si="7"/>
        <v>#DIV/0!</v>
      </c>
      <c r="I232" s="28"/>
    </row>
    <row r="233" spans="1:9" hidden="1" outlineLevel="1">
      <c r="A233" s="18" t="s">
        <v>101</v>
      </c>
      <c r="B233" s="8"/>
      <c r="C233" s="11"/>
      <c r="D233" s="43">
        <v>0</v>
      </c>
      <c r="E233" s="8"/>
      <c r="F233" s="8"/>
      <c r="G233" s="43">
        <v>0</v>
      </c>
      <c r="H233" s="64" t="e">
        <f t="shared" si="7"/>
        <v>#DIV/0!</v>
      </c>
      <c r="I233" s="7"/>
    </row>
    <row r="234" spans="1:9" hidden="1" outlineLevel="2">
      <c r="A234" s="18" t="s">
        <v>18</v>
      </c>
      <c r="B234" s="8"/>
      <c r="C234" s="11"/>
      <c r="D234" s="43"/>
      <c r="E234" s="8"/>
      <c r="F234" s="8"/>
      <c r="G234" s="43"/>
      <c r="H234" s="64" t="e">
        <f t="shared" si="7"/>
        <v>#DIV/0!</v>
      </c>
      <c r="I234" s="7"/>
    </row>
    <row r="235" spans="1:9" hidden="1" outlineLevel="1" collapsed="1">
      <c r="A235" s="17" t="s">
        <v>22</v>
      </c>
      <c r="B235" s="8"/>
      <c r="C235" s="11"/>
      <c r="D235" s="43"/>
      <c r="E235" s="8"/>
      <c r="F235" s="8"/>
      <c r="G235" s="43"/>
      <c r="H235" s="64" t="e">
        <f t="shared" si="7"/>
        <v>#DIV/0!</v>
      </c>
      <c r="I235" s="7"/>
    </row>
    <row r="236" spans="1:9" hidden="1" outlineLevel="1">
      <c r="A236" s="17" t="s">
        <v>46</v>
      </c>
      <c r="B236" s="8"/>
      <c r="C236" s="11"/>
      <c r="D236" s="43"/>
      <c r="E236" s="8"/>
      <c r="F236" s="8"/>
      <c r="G236" s="43"/>
      <c r="H236" s="64" t="e">
        <f t="shared" si="7"/>
        <v>#DIV/0!</v>
      </c>
      <c r="I236" s="7"/>
    </row>
    <row r="237" spans="1:9" hidden="1" outlineLevel="2">
      <c r="A237" s="18" t="s">
        <v>23</v>
      </c>
      <c r="B237" s="8"/>
      <c r="C237" s="11"/>
      <c r="D237" s="43"/>
      <c r="E237" s="8"/>
      <c r="F237" s="8"/>
      <c r="G237" s="43"/>
      <c r="H237" s="64" t="e">
        <f t="shared" si="7"/>
        <v>#DIV/0!</v>
      </c>
      <c r="I237" s="7"/>
    </row>
    <row r="238" spans="1:9" hidden="1" outlineLevel="1" collapsed="1">
      <c r="A238" s="17" t="s">
        <v>20</v>
      </c>
      <c r="B238" s="8"/>
      <c r="C238" s="11"/>
      <c r="D238" s="43"/>
      <c r="E238" s="8"/>
      <c r="F238" s="8"/>
      <c r="G238" s="43"/>
      <c r="H238" s="64" t="e">
        <f t="shared" si="7"/>
        <v>#DIV/0!</v>
      </c>
      <c r="I238" s="7"/>
    </row>
    <row r="239" spans="1:9" hidden="1" outlineLevel="1">
      <c r="A239" s="17" t="s">
        <v>46</v>
      </c>
      <c r="B239" s="8"/>
      <c r="C239" s="11"/>
      <c r="D239" s="43"/>
      <c r="E239" s="8"/>
      <c r="F239" s="8"/>
      <c r="G239" s="43"/>
      <c r="H239" s="64" t="e">
        <f t="shared" si="7"/>
        <v>#DIV/0!</v>
      </c>
      <c r="I239" s="7"/>
    </row>
    <row r="240" spans="1:9" hidden="1" outlineLevel="2">
      <c r="A240" s="18" t="s">
        <v>23</v>
      </c>
      <c r="B240" s="8"/>
      <c r="C240" s="11"/>
      <c r="D240" s="43"/>
      <c r="E240" s="8"/>
      <c r="F240" s="8"/>
      <c r="G240" s="43"/>
      <c r="H240" s="64" t="e">
        <f t="shared" si="7"/>
        <v>#DIV/0!</v>
      </c>
      <c r="I240" s="7"/>
    </row>
    <row r="241" spans="1:9" hidden="1" outlineLevel="1" collapsed="1">
      <c r="A241" s="16" t="s">
        <v>47</v>
      </c>
      <c r="B241" s="71"/>
      <c r="C241" s="78"/>
      <c r="D241" s="73">
        <v>59.162199999999999</v>
      </c>
      <c r="E241" s="71"/>
      <c r="F241" s="71"/>
      <c r="G241" s="73">
        <f>SUM(G243+G249+G253)</f>
        <v>0</v>
      </c>
      <c r="H241" s="64">
        <f t="shared" si="7"/>
        <v>-100</v>
      </c>
      <c r="I241" s="28"/>
    </row>
    <row r="242" spans="1:9" hidden="1" outlineLevel="1">
      <c r="A242" s="17" t="s">
        <v>19</v>
      </c>
      <c r="B242" s="8"/>
      <c r="C242" s="11"/>
      <c r="D242" s="43"/>
      <c r="E242" s="8"/>
      <c r="F242" s="8"/>
      <c r="G242" s="43"/>
      <c r="H242" s="64" t="e">
        <f t="shared" si="7"/>
        <v>#DIV/0!</v>
      </c>
      <c r="I242" s="7"/>
    </row>
    <row r="243" spans="1:9" hidden="1" outlineLevel="1">
      <c r="A243" s="16" t="s">
        <v>48</v>
      </c>
      <c r="B243" s="71"/>
      <c r="C243" s="78"/>
      <c r="D243" s="73"/>
      <c r="E243" s="71"/>
      <c r="F243" s="71"/>
      <c r="G243" s="73">
        <f>SUM(G244:G247)</f>
        <v>0</v>
      </c>
      <c r="H243" s="64" t="e">
        <f t="shared" si="7"/>
        <v>#DIV/0!</v>
      </c>
      <c r="I243" s="28"/>
    </row>
    <row r="244" spans="1:9" hidden="1" outlineLevel="1">
      <c r="A244" s="18" t="s">
        <v>125</v>
      </c>
      <c r="B244" s="8"/>
      <c r="C244" s="11"/>
      <c r="D244" s="43">
        <v>0</v>
      </c>
      <c r="E244" s="8"/>
      <c r="F244" s="8"/>
      <c r="G244" s="43">
        <v>0</v>
      </c>
      <c r="H244" s="64" t="e">
        <f t="shared" si="7"/>
        <v>#DIV/0!</v>
      </c>
      <c r="I244" s="7"/>
    </row>
    <row r="245" spans="1:9" hidden="1" outlineLevel="1">
      <c r="A245" s="18" t="s">
        <v>126</v>
      </c>
      <c r="B245" s="8"/>
      <c r="C245" s="11"/>
      <c r="D245" s="43">
        <v>0</v>
      </c>
      <c r="E245" s="8"/>
      <c r="F245" s="8"/>
      <c r="G245" s="43">
        <v>0</v>
      </c>
      <c r="H245" s="64" t="e">
        <f t="shared" si="7"/>
        <v>#DIV/0!</v>
      </c>
      <c r="I245" s="7"/>
    </row>
    <row r="246" spans="1:9" hidden="1" outlineLevel="1">
      <c r="A246" s="18" t="s">
        <v>127</v>
      </c>
      <c r="B246" s="8"/>
      <c r="C246" s="11"/>
      <c r="D246" s="43">
        <v>0</v>
      </c>
      <c r="E246" s="8"/>
      <c r="F246" s="8"/>
      <c r="G246" s="43">
        <v>0</v>
      </c>
      <c r="H246" s="64" t="e">
        <f t="shared" si="7"/>
        <v>#DIV/0!</v>
      </c>
      <c r="I246" s="7"/>
    </row>
    <row r="247" spans="1:9" hidden="1" outlineLevel="1">
      <c r="A247" s="18" t="s">
        <v>128</v>
      </c>
      <c r="B247" s="8"/>
      <c r="C247" s="11"/>
      <c r="D247" s="43">
        <v>0</v>
      </c>
      <c r="E247" s="8"/>
      <c r="F247" s="8"/>
      <c r="G247" s="43">
        <v>0</v>
      </c>
      <c r="H247" s="64" t="e">
        <f t="shared" si="7"/>
        <v>#DIV/0!</v>
      </c>
      <c r="I247" s="7"/>
    </row>
    <row r="248" spans="1:9" hidden="1" outlineLevel="1">
      <c r="A248" s="17" t="s">
        <v>22</v>
      </c>
      <c r="B248" s="8"/>
      <c r="C248" s="11"/>
      <c r="D248" s="43"/>
      <c r="E248" s="8"/>
      <c r="F248" s="8"/>
      <c r="G248" s="43"/>
      <c r="H248" s="64" t="e">
        <f t="shared" si="7"/>
        <v>#DIV/0!</v>
      </c>
      <c r="I248" s="7"/>
    </row>
    <row r="249" spans="1:9" hidden="1" outlineLevel="1">
      <c r="A249" s="16" t="s">
        <v>49</v>
      </c>
      <c r="B249" s="71"/>
      <c r="C249" s="78"/>
      <c r="D249" s="73">
        <f>SUM(D250:D251)</f>
        <v>0</v>
      </c>
      <c r="E249" s="71"/>
      <c r="F249" s="71"/>
      <c r="G249" s="73">
        <f>SUM(G251)</f>
        <v>0</v>
      </c>
      <c r="H249" s="64" t="e">
        <f t="shared" si="7"/>
        <v>#DIV/0!</v>
      </c>
      <c r="I249" s="28"/>
    </row>
    <row r="250" spans="1:9" hidden="1" outlineLevel="1">
      <c r="A250" s="17" t="s">
        <v>129</v>
      </c>
      <c r="B250" s="71"/>
      <c r="C250" s="78"/>
      <c r="D250" s="43">
        <v>0</v>
      </c>
      <c r="E250" s="71"/>
      <c r="F250" s="71"/>
      <c r="G250" s="73">
        <v>0</v>
      </c>
      <c r="H250" s="64" t="e">
        <f t="shared" si="7"/>
        <v>#DIV/0!</v>
      </c>
      <c r="I250" s="28"/>
    </row>
    <row r="251" spans="1:9" hidden="1" outlineLevel="1">
      <c r="A251" s="18" t="s">
        <v>113</v>
      </c>
      <c r="B251" s="8"/>
      <c r="C251" s="11"/>
      <c r="D251" s="43">
        <v>0</v>
      </c>
      <c r="E251" s="8"/>
      <c r="F251" s="8"/>
      <c r="G251" s="43">
        <v>0</v>
      </c>
      <c r="H251" s="64" t="e">
        <f t="shared" si="7"/>
        <v>#DIV/0!</v>
      </c>
      <c r="I251" s="7"/>
    </row>
    <row r="252" spans="1:9" hidden="1" outlineLevel="1">
      <c r="A252" s="17" t="s">
        <v>20</v>
      </c>
      <c r="B252" s="8"/>
      <c r="C252" s="11"/>
      <c r="D252" s="43"/>
      <c r="E252" s="8"/>
      <c r="F252" s="8"/>
      <c r="G252" s="43"/>
      <c r="H252" s="64" t="e">
        <f t="shared" si="7"/>
        <v>#DIV/0!</v>
      </c>
      <c r="I252" s="7"/>
    </row>
    <row r="253" spans="1:9" hidden="1" outlineLevel="1">
      <c r="A253" s="16" t="s">
        <v>49</v>
      </c>
      <c r="B253" s="71"/>
      <c r="C253" s="78"/>
      <c r="D253" s="73">
        <f>SUM(D254:D258)</f>
        <v>0</v>
      </c>
      <c r="E253" s="71"/>
      <c r="F253" s="71"/>
      <c r="G253" s="73">
        <f>SUM(G257:G258)</f>
        <v>0</v>
      </c>
      <c r="H253" s="64" t="e">
        <f t="shared" si="7"/>
        <v>#DIV/0!</v>
      </c>
      <c r="I253" s="28"/>
    </row>
    <row r="254" spans="1:9" ht="21.75" hidden="1" customHeight="1" outlineLevel="1">
      <c r="A254" s="17" t="s">
        <v>110</v>
      </c>
      <c r="B254" s="8"/>
      <c r="C254" s="11"/>
      <c r="D254" s="43">
        <v>0</v>
      </c>
      <c r="E254" s="8"/>
      <c r="F254" s="8"/>
      <c r="G254" s="43">
        <v>0</v>
      </c>
      <c r="H254" s="64" t="e">
        <f t="shared" si="7"/>
        <v>#DIV/0!</v>
      </c>
      <c r="I254" s="7"/>
    </row>
    <row r="255" spans="1:9" hidden="1" outlineLevel="1">
      <c r="A255" s="17" t="s">
        <v>111</v>
      </c>
      <c r="B255" s="8"/>
      <c r="C255" s="11"/>
      <c r="D255" s="43">
        <v>0</v>
      </c>
      <c r="E255" s="8"/>
      <c r="F255" s="8"/>
      <c r="G255" s="43">
        <v>0</v>
      </c>
      <c r="H255" s="64" t="e">
        <f t="shared" si="7"/>
        <v>#DIV/0!</v>
      </c>
      <c r="I255" s="7"/>
    </row>
    <row r="256" spans="1:9" hidden="1" outlineLevel="1">
      <c r="A256" s="17" t="s">
        <v>112</v>
      </c>
      <c r="B256" s="8"/>
      <c r="C256" s="11"/>
      <c r="D256" s="43">
        <v>0</v>
      </c>
      <c r="E256" s="8"/>
      <c r="F256" s="8"/>
      <c r="G256" s="43">
        <v>0</v>
      </c>
      <c r="H256" s="64" t="e">
        <f t="shared" si="7"/>
        <v>#DIV/0!</v>
      </c>
      <c r="I256" s="7"/>
    </row>
    <row r="257" spans="1:9" hidden="1" outlineLevel="1">
      <c r="A257" s="18" t="s">
        <v>130</v>
      </c>
      <c r="B257" s="8"/>
      <c r="C257" s="11"/>
      <c r="D257" s="43">
        <v>0</v>
      </c>
      <c r="E257" s="8"/>
      <c r="F257" s="8"/>
      <c r="G257" s="43">
        <v>0</v>
      </c>
      <c r="H257" s="64" t="e">
        <f t="shared" si="7"/>
        <v>#DIV/0!</v>
      </c>
      <c r="I257" s="7"/>
    </row>
    <row r="258" spans="1:9" hidden="1" outlineLevel="1">
      <c r="A258" s="18" t="s">
        <v>131</v>
      </c>
      <c r="B258" s="8"/>
      <c r="C258" s="11"/>
      <c r="D258" s="43">
        <v>0</v>
      </c>
      <c r="E258" s="8"/>
      <c r="F258" s="8"/>
      <c r="G258" s="43">
        <v>0</v>
      </c>
      <c r="H258" s="64" t="e">
        <f t="shared" si="7"/>
        <v>#DIV/0!</v>
      </c>
      <c r="I258" s="7"/>
    </row>
    <row r="259" spans="1:9" collapsed="1">
      <c r="A259" s="16" t="s">
        <v>51</v>
      </c>
      <c r="B259" s="71"/>
      <c r="C259" s="78"/>
      <c r="D259" s="73">
        <f>SUM(D260)</f>
        <v>0</v>
      </c>
      <c r="E259" s="71"/>
      <c r="F259" s="71"/>
      <c r="G259" s="73" t="e">
        <f>SUM(G260)</f>
        <v>#REF!</v>
      </c>
      <c r="H259" s="64" t="e">
        <f t="shared" si="7"/>
        <v>#REF!</v>
      </c>
      <c r="I259" s="28"/>
    </row>
    <row r="260" spans="1:9">
      <c r="A260" s="16" t="s">
        <v>50</v>
      </c>
      <c r="B260" s="71"/>
      <c r="C260" s="78"/>
      <c r="D260" s="73">
        <f>SUM(D261:D262)</f>
        <v>0</v>
      </c>
      <c r="E260" s="71"/>
      <c r="F260" s="71"/>
      <c r="G260" s="73" t="e">
        <f>SUM(G261:G261)</f>
        <v>#REF!</v>
      </c>
      <c r="H260" s="64" t="e">
        <f t="shared" si="7"/>
        <v>#REF!</v>
      </c>
      <c r="I260" s="28"/>
    </row>
    <row r="261" spans="1:9">
      <c r="A261" s="17" t="s">
        <v>132</v>
      </c>
      <c r="B261" s="8"/>
      <c r="C261" s="11"/>
      <c r="D261" s="43">
        <v>0</v>
      </c>
      <c r="E261" s="8"/>
      <c r="F261" s="8"/>
      <c r="G261" s="43" t="e">
        <f>SUM(#REF!)</f>
        <v>#REF!</v>
      </c>
      <c r="H261" s="64" t="e">
        <f t="shared" si="7"/>
        <v>#REF!</v>
      </c>
      <c r="I261" s="7"/>
    </row>
    <row r="262" spans="1:9">
      <c r="A262" s="17" t="s">
        <v>53</v>
      </c>
      <c r="B262" s="8"/>
      <c r="C262" s="11"/>
      <c r="D262" s="43"/>
      <c r="E262" s="8"/>
      <c r="F262" s="8"/>
      <c r="G262" s="43"/>
      <c r="H262" s="64" t="e">
        <f t="shared" si="7"/>
        <v>#DIV/0!</v>
      </c>
      <c r="I262" s="7"/>
    </row>
    <row r="263" spans="1:9" ht="23.25" customHeight="1">
      <c r="A263" s="17" t="s">
        <v>52</v>
      </c>
      <c r="B263" s="8"/>
      <c r="C263" s="11"/>
      <c r="D263" s="43"/>
      <c r="E263" s="8"/>
      <c r="F263" s="8"/>
      <c r="G263" s="43"/>
      <c r="H263" s="64" t="e">
        <f t="shared" si="7"/>
        <v>#DIV/0!</v>
      </c>
      <c r="I263" s="7"/>
    </row>
    <row r="264" spans="1:9" hidden="1" outlineLevel="1">
      <c r="A264" s="16" t="s">
        <v>54</v>
      </c>
      <c r="B264" s="71"/>
      <c r="C264" s="78"/>
      <c r="D264" s="73">
        <f>SUM(D265:D270)</f>
        <v>0</v>
      </c>
      <c r="E264" s="71"/>
      <c r="F264" s="71"/>
      <c r="G264" s="73">
        <f>SUM(G265:G269)</f>
        <v>0</v>
      </c>
      <c r="H264" s="64" t="e">
        <f t="shared" si="7"/>
        <v>#DIV/0!</v>
      </c>
      <c r="I264" s="28"/>
    </row>
    <row r="265" spans="1:9" ht="43.5" hidden="1" outlineLevel="1">
      <c r="A265" s="17" t="s">
        <v>107</v>
      </c>
      <c r="B265" s="8"/>
      <c r="C265" s="11"/>
      <c r="D265" s="43">
        <v>0</v>
      </c>
      <c r="E265" s="8"/>
      <c r="F265" s="8"/>
      <c r="G265" s="43">
        <v>0</v>
      </c>
      <c r="H265" s="64" t="e">
        <f t="shared" si="7"/>
        <v>#DIV/0!</v>
      </c>
      <c r="I265" s="7"/>
    </row>
    <row r="266" spans="1:9" ht="24" hidden="1" customHeight="1" outlineLevel="1">
      <c r="A266" s="17" t="s">
        <v>116</v>
      </c>
      <c r="B266" s="8"/>
      <c r="C266" s="11"/>
      <c r="D266" s="43">
        <v>0</v>
      </c>
      <c r="E266" s="8"/>
      <c r="F266" s="8"/>
      <c r="G266" s="43">
        <v>0</v>
      </c>
      <c r="H266" s="64" t="e">
        <f t="shared" si="7"/>
        <v>#DIV/0!</v>
      </c>
      <c r="I266" s="7"/>
    </row>
    <row r="267" spans="1:9" hidden="1" outlineLevel="1">
      <c r="A267" s="17" t="s">
        <v>117</v>
      </c>
      <c r="B267" s="8"/>
      <c r="C267" s="11"/>
      <c r="D267" s="43">
        <v>0</v>
      </c>
      <c r="E267" s="8"/>
      <c r="F267" s="8"/>
      <c r="G267" s="43">
        <v>0</v>
      </c>
      <c r="H267" s="64" t="e">
        <f t="shared" si="7"/>
        <v>#DIV/0!</v>
      </c>
      <c r="I267" s="7"/>
    </row>
    <row r="268" spans="1:9" hidden="1" outlineLevel="1">
      <c r="A268" s="17" t="s">
        <v>118</v>
      </c>
      <c r="B268" s="8"/>
      <c r="C268" s="11"/>
      <c r="D268" s="43">
        <v>0</v>
      </c>
      <c r="E268" s="8"/>
      <c r="F268" s="8"/>
      <c r="G268" s="43">
        <v>0</v>
      </c>
      <c r="H268" s="64" t="e">
        <f t="shared" si="7"/>
        <v>#DIV/0!</v>
      </c>
      <c r="I268" s="7"/>
    </row>
    <row r="269" spans="1:9" hidden="1" outlineLevel="1">
      <c r="A269" s="17" t="s">
        <v>133</v>
      </c>
      <c r="B269" s="8"/>
      <c r="C269" s="11"/>
      <c r="D269" s="43">
        <v>0</v>
      </c>
      <c r="E269" s="8"/>
      <c r="F269" s="8"/>
      <c r="G269" s="43">
        <v>0</v>
      </c>
      <c r="H269" s="64" t="e">
        <f t="shared" si="7"/>
        <v>#DIV/0!</v>
      </c>
      <c r="I269" s="7"/>
    </row>
    <row r="270" spans="1:9" ht="43.5" hidden="1" outlineLevel="1">
      <c r="A270" s="17" t="s">
        <v>134</v>
      </c>
      <c r="B270" s="8"/>
      <c r="C270" s="11"/>
      <c r="D270" s="43">
        <v>0</v>
      </c>
      <c r="E270" s="8"/>
      <c r="F270" s="8"/>
      <c r="G270" s="43">
        <v>0</v>
      </c>
      <c r="H270" s="64" t="e">
        <f t="shared" si="7"/>
        <v>#DIV/0!</v>
      </c>
      <c r="I270" s="7"/>
    </row>
    <row r="271" spans="1:9" ht="21.75" hidden="1" customHeight="1" outlineLevel="1">
      <c r="A271" s="17" t="s">
        <v>52</v>
      </c>
      <c r="B271" s="8"/>
      <c r="C271" s="11"/>
      <c r="D271" s="43"/>
      <c r="E271" s="8"/>
      <c r="F271" s="8"/>
      <c r="G271" s="43"/>
      <c r="H271" s="64" t="e">
        <f t="shared" si="7"/>
        <v>#DIV/0!</v>
      </c>
      <c r="I271" s="7"/>
    </row>
    <row r="272" spans="1:9" ht="21.75" hidden="1" customHeight="1" outlineLevel="1">
      <c r="A272" s="16" t="s">
        <v>2</v>
      </c>
      <c r="B272" s="8"/>
      <c r="C272" s="11"/>
      <c r="D272" s="43"/>
      <c r="E272" s="8"/>
      <c r="F272" s="8"/>
      <c r="G272" s="43"/>
      <c r="H272" s="64" t="e">
        <f t="shared" si="7"/>
        <v>#DIV/0!</v>
      </c>
      <c r="I272" s="7"/>
    </row>
    <row r="273" spans="1:9" ht="21.75" hidden="1" customHeight="1" outlineLevel="1">
      <c r="A273" s="19" t="s">
        <v>1</v>
      </c>
      <c r="B273" s="10"/>
      <c r="C273" s="13"/>
      <c r="D273" s="45"/>
      <c r="E273" s="10"/>
      <c r="F273" s="10"/>
      <c r="G273" s="45"/>
      <c r="H273" s="64" t="e">
        <f t="shared" si="7"/>
        <v>#DIV/0!</v>
      </c>
      <c r="I273" s="3"/>
    </row>
    <row r="274" spans="1:9" ht="21.75" customHeight="1" collapsed="1">
      <c r="A274" s="106" t="s">
        <v>135</v>
      </c>
      <c r="B274" s="107"/>
      <c r="C274" s="108"/>
      <c r="D274" s="109">
        <f>SUM(D277+D310+D340+D346)</f>
        <v>0</v>
      </c>
      <c r="E274" s="110"/>
      <c r="F274" s="110"/>
      <c r="G274" s="109">
        <f>SUM(G277+G310+G340+G346)</f>
        <v>0</v>
      </c>
      <c r="H274" s="544" t="e">
        <f t="shared" si="7"/>
        <v>#DIV/0!</v>
      </c>
      <c r="I274" s="111"/>
    </row>
    <row r="275" spans="1:9" ht="21.75" customHeight="1">
      <c r="A275" s="25" t="s">
        <v>136</v>
      </c>
      <c r="B275" s="335"/>
      <c r="C275" s="335"/>
      <c r="D275" s="46"/>
      <c r="E275" s="335"/>
      <c r="F275" s="335"/>
      <c r="G275" s="46"/>
      <c r="H275" s="64" t="e">
        <f t="shared" si="7"/>
        <v>#DIV/0!</v>
      </c>
      <c r="I275" s="2"/>
    </row>
    <row r="276" spans="1:9" ht="21.75" customHeight="1">
      <c r="A276" s="331" t="s">
        <v>24</v>
      </c>
      <c r="B276" s="5"/>
      <c r="C276" s="5"/>
      <c r="D276" s="332"/>
      <c r="E276" s="333"/>
      <c r="F276" s="333"/>
      <c r="G276" s="332"/>
      <c r="H276" s="64" t="e">
        <f t="shared" si="7"/>
        <v>#DIV/0!</v>
      </c>
      <c r="I276" s="334"/>
    </row>
    <row r="277" spans="1:9" ht="21.75" customHeight="1">
      <c r="A277" s="16" t="s">
        <v>37</v>
      </c>
      <c r="B277" s="71"/>
      <c r="C277" s="77"/>
      <c r="D277" s="73">
        <f>SUM(D278+D306)</f>
        <v>0</v>
      </c>
      <c r="E277" s="71"/>
      <c r="F277" s="71"/>
      <c r="G277" s="73">
        <f>SUM(G278+G306)</f>
        <v>0</v>
      </c>
      <c r="H277" s="64" t="e">
        <f t="shared" si="7"/>
        <v>#DIV/0!</v>
      </c>
      <c r="I277" s="28"/>
    </row>
    <row r="278" spans="1:9" ht="21.75" hidden="1" customHeight="1" outlineLevel="1">
      <c r="A278" s="16" t="s">
        <v>39</v>
      </c>
      <c r="B278" s="71"/>
      <c r="C278" s="78"/>
      <c r="D278" s="73">
        <f>SUM(D279+D282+D298)</f>
        <v>0</v>
      </c>
      <c r="E278" s="71"/>
      <c r="F278" s="71"/>
      <c r="G278" s="73">
        <f>SUM(G279+G282+G298)</f>
        <v>0</v>
      </c>
      <c r="H278" s="64" t="e">
        <f t="shared" ref="H278:H341" si="8">SUM((G278-D278)*100/D278)</f>
        <v>#DIV/0!</v>
      </c>
      <c r="I278" s="28"/>
    </row>
    <row r="279" spans="1:9" ht="21.75" hidden="1" customHeight="1" outlineLevel="1">
      <c r="A279" s="16" t="s">
        <v>40</v>
      </c>
      <c r="B279" s="71"/>
      <c r="C279" s="78"/>
      <c r="D279" s="73">
        <f>SUM(D280)</f>
        <v>0</v>
      </c>
      <c r="E279" s="71"/>
      <c r="F279" s="71"/>
      <c r="G279" s="73">
        <f>SUM(G280)</f>
        <v>0</v>
      </c>
      <c r="H279" s="64" t="e">
        <f t="shared" si="8"/>
        <v>#DIV/0!</v>
      </c>
      <c r="I279" s="28"/>
    </row>
    <row r="280" spans="1:9" ht="21.75" hidden="1" customHeight="1" outlineLevel="1">
      <c r="A280" s="18" t="s">
        <v>85</v>
      </c>
      <c r="B280" s="8"/>
      <c r="C280" s="11"/>
      <c r="D280" s="43">
        <v>0</v>
      </c>
      <c r="E280" s="8"/>
      <c r="F280" s="8"/>
      <c r="G280" s="43">
        <v>0</v>
      </c>
      <c r="H280" s="64" t="e">
        <f t="shared" si="8"/>
        <v>#DIV/0!</v>
      </c>
      <c r="I280" s="7"/>
    </row>
    <row r="281" spans="1:9" ht="21.75" hidden="1" customHeight="1" outlineLevel="1">
      <c r="A281" s="18" t="s">
        <v>18</v>
      </c>
      <c r="B281" s="8"/>
      <c r="C281" s="11"/>
      <c r="D281" s="43"/>
      <c r="E281" s="8"/>
      <c r="F281" s="8"/>
      <c r="G281" s="43"/>
      <c r="H281" s="64" t="e">
        <f t="shared" si="8"/>
        <v>#DIV/0!</v>
      </c>
      <c r="I281" s="7"/>
    </row>
    <row r="282" spans="1:9" ht="21.75" hidden="1" customHeight="1" outlineLevel="1">
      <c r="A282" s="16" t="s">
        <v>41</v>
      </c>
      <c r="B282" s="71"/>
      <c r="C282" s="78"/>
      <c r="D282" s="73">
        <f>SUM(D284:D290)</f>
        <v>0</v>
      </c>
      <c r="E282" s="71"/>
      <c r="F282" s="71"/>
      <c r="G282" s="73">
        <f>SUM(G284:G289)</f>
        <v>0</v>
      </c>
      <c r="H282" s="64" t="e">
        <f t="shared" si="8"/>
        <v>#DIV/0!</v>
      </c>
      <c r="I282" s="28"/>
    </row>
    <row r="283" spans="1:9" ht="21.75" hidden="1" customHeight="1" outlineLevel="1">
      <c r="A283" s="17" t="s">
        <v>19</v>
      </c>
      <c r="B283" s="8"/>
      <c r="C283" s="11"/>
      <c r="D283" s="43"/>
      <c r="E283" s="8"/>
      <c r="F283" s="8"/>
      <c r="G283" s="43"/>
      <c r="H283" s="64" t="e">
        <f t="shared" si="8"/>
        <v>#DIV/0!</v>
      </c>
      <c r="I283" s="7"/>
    </row>
    <row r="284" spans="1:9" ht="21.75" hidden="1" customHeight="1" outlineLevel="1">
      <c r="A284" s="18" t="s">
        <v>86</v>
      </c>
      <c r="B284" s="8"/>
      <c r="C284" s="11"/>
      <c r="D284" s="43">
        <v>0</v>
      </c>
      <c r="E284" s="8"/>
      <c r="F284" s="8"/>
      <c r="G284" s="43">
        <v>0</v>
      </c>
      <c r="H284" s="64" t="e">
        <f t="shared" si="8"/>
        <v>#DIV/0!</v>
      </c>
      <c r="I284" s="7"/>
    </row>
    <row r="285" spans="1:9" ht="46.5" hidden="1" customHeight="1" outlineLevel="1">
      <c r="A285" s="18" t="s">
        <v>87</v>
      </c>
      <c r="B285" s="8"/>
      <c r="C285" s="11"/>
      <c r="D285" s="43">
        <v>0</v>
      </c>
      <c r="E285" s="8"/>
      <c r="F285" s="8"/>
      <c r="G285" s="43">
        <v>0</v>
      </c>
      <c r="H285" s="64" t="e">
        <f t="shared" si="8"/>
        <v>#DIV/0!</v>
      </c>
      <c r="I285" s="7"/>
    </row>
    <row r="286" spans="1:9" ht="21.75" hidden="1" customHeight="1" outlineLevel="1">
      <c r="A286" s="18" t="s">
        <v>88</v>
      </c>
      <c r="B286" s="8"/>
      <c r="C286" s="11"/>
      <c r="D286" s="43">
        <v>0</v>
      </c>
      <c r="E286" s="8"/>
      <c r="F286" s="8"/>
      <c r="G286" s="43">
        <v>0</v>
      </c>
      <c r="H286" s="64" t="e">
        <f t="shared" si="8"/>
        <v>#DIV/0!</v>
      </c>
      <c r="I286" s="7"/>
    </row>
    <row r="287" spans="1:9" ht="21.75" hidden="1" customHeight="1" outlineLevel="1">
      <c r="A287" s="18" t="s">
        <v>121</v>
      </c>
      <c r="B287" s="8"/>
      <c r="C287" s="11"/>
      <c r="D287" s="43">
        <v>0</v>
      </c>
      <c r="E287" s="8"/>
      <c r="F287" s="8"/>
      <c r="G287" s="43">
        <v>0</v>
      </c>
      <c r="H287" s="64" t="e">
        <f t="shared" si="8"/>
        <v>#DIV/0!</v>
      </c>
      <c r="I287" s="7"/>
    </row>
    <row r="288" spans="1:9" ht="21.75" hidden="1" customHeight="1" outlineLevel="1">
      <c r="A288" s="18" t="s">
        <v>122</v>
      </c>
      <c r="B288" s="8"/>
      <c r="C288" s="11"/>
      <c r="D288" s="43">
        <v>0</v>
      </c>
      <c r="E288" s="8"/>
      <c r="F288" s="8"/>
      <c r="G288" s="43">
        <v>0</v>
      </c>
      <c r="H288" s="64" t="e">
        <f t="shared" si="8"/>
        <v>#DIV/0!</v>
      </c>
      <c r="I288" s="7"/>
    </row>
    <row r="289" spans="1:9" ht="21.75" hidden="1" customHeight="1" outlineLevel="1">
      <c r="A289" s="18" t="s">
        <v>123</v>
      </c>
      <c r="B289" s="8"/>
      <c r="C289" s="11"/>
      <c r="D289" s="43">
        <v>0</v>
      </c>
      <c r="E289" s="8"/>
      <c r="F289" s="8"/>
      <c r="G289" s="43">
        <v>0</v>
      </c>
      <c r="H289" s="64" t="e">
        <f t="shared" si="8"/>
        <v>#DIV/0!</v>
      </c>
      <c r="I289" s="7"/>
    </row>
    <row r="290" spans="1:9" ht="21.75" hidden="1" customHeight="1" outlineLevel="1">
      <c r="A290" s="18" t="s">
        <v>124</v>
      </c>
      <c r="B290" s="8"/>
      <c r="C290" s="11"/>
      <c r="D290" s="43">
        <v>0</v>
      </c>
      <c r="E290" s="8"/>
      <c r="F290" s="8"/>
      <c r="G290" s="43"/>
      <c r="H290" s="64" t="e">
        <f t="shared" si="8"/>
        <v>#DIV/0!</v>
      </c>
      <c r="I290" s="7"/>
    </row>
    <row r="291" spans="1:9" ht="21.75" hidden="1" customHeight="1" outlineLevel="1">
      <c r="A291" s="17" t="s">
        <v>66</v>
      </c>
      <c r="B291" s="8"/>
      <c r="C291" s="11"/>
      <c r="D291" s="43"/>
      <c r="E291" s="8"/>
      <c r="F291" s="8"/>
      <c r="G291" s="43"/>
      <c r="H291" s="64" t="e">
        <f t="shared" si="8"/>
        <v>#DIV/0!</v>
      </c>
      <c r="I291" s="7"/>
    </row>
    <row r="292" spans="1:9" ht="21.75" hidden="1" customHeight="1" outlineLevel="1">
      <c r="A292" s="18" t="s">
        <v>4</v>
      </c>
      <c r="B292" s="36"/>
      <c r="C292" s="37"/>
      <c r="D292" s="44"/>
      <c r="E292" s="8"/>
      <c r="F292" s="8"/>
      <c r="G292" s="44"/>
      <c r="H292" s="64" t="e">
        <f t="shared" si="8"/>
        <v>#DIV/0!</v>
      </c>
      <c r="I292" s="7"/>
    </row>
    <row r="293" spans="1:9" ht="21.75" hidden="1" customHeight="1" outlineLevel="1">
      <c r="A293" s="18" t="s">
        <v>5</v>
      </c>
      <c r="B293" s="36"/>
      <c r="C293" s="37"/>
      <c r="D293" s="44"/>
      <c r="E293" s="8"/>
      <c r="F293" s="8"/>
      <c r="G293" s="44"/>
      <c r="H293" s="64" t="e">
        <f t="shared" si="8"/>
        <v>#DIV/0!</v>
      </c>
      <c r="I293" s="7"/>
    </row>
    <row r="294" spans="1:9" ht="21.75" hidden="1" customHeight="1" outlineLevel="1">
      <c r="A294" s="17" t="s">
        <v>22</v>
      </c>
      <c r="B294" s="8"/>
      <c r="C294" s="11"/>
      <c r="D294" s="43"/>
      <c r="E294" s="8"/>
      <c r="F294" s="8"/>
      <c r="G294" s="43"/>
      <c r="H294" s="64" t="e">
        <f t="shared" si="8"/>
        <v>#DIV/0!</v>
      </c>
      <c r="I294" s="7"/>
    </row>
    <row r="295" spans="1:9" ht="21.75" hidden="1" customHeight="1" outlineLevel="1">
      <c r="A295" s="18" t="s">
        <v>21</v>
      </c>
      <c r="B295" s="8"/>
      <c r="C295" s="11"/>
      <c r="D295" s="43"/>
      <c r="E295" s="8"/>
      <c r="F295" s="8"/>
      <c r="G295" s="43"/>
      <c r="H295" s="64" t="e">
        <f t="shared" si="8"/>
        <v>#DIV/0!</v>
      </c>
      <c r="I295" s="7"/>
    </row>
    <row r="296" spans="1:9" ht="21.75" hidden="1" customHeight="1" outlineLevel="1">
      <c r="A296" s="17" t="s">
        <v>20</v>
      </c>
      <c r="B296" s="8"/>
      <c r="C296" s="11"/>
      <c r="D296" s="43"/>
      <c r="E296" s="8"/>
      <c r="F296" s="8"/>
      <c r="G296" s="43"/>
      <c r="H296" s="64" t="e">
        <f t="shared" si="8"/>
        <v>#DIV/0!</v>
      </c>
      <c r="I296" s="7"/>
    </row>
    <row r="297" spans="1:9" ht="21.75" hidden="1" customHeight="1" outlineLevel="1">
      <c r="A297" s="18" t="s">
        <v>17</v>
      </c>
      <c r="B297" s="8"/>
      <c r="C297" s="11"/>
      <c r="D297" s="43"/>
      <c r="E297" s="8"/>
      <c r="F297" s="8"/>
      <c r="G297" s="43"/>
      <c r="H297" s="64" t="e">
        <f t="shared" si="8"/>
        <v>#DIV/0!</v>
      </c>
      <c r="I297" s="7"/>
    </row>
    <row r="298" spans="1:9" ht="21.75" hidden="1" customHeight="1" outlineLevel="1">
      <c r="A298" s="16" t="s">
        <v>42</v>
      </c>
      <c r="B298" s="71"/>
      <c r="C298" s="78"/>
      <c r="D298" s="73">
        <f>SUM(D299:D304)</f>
        <v>0</v>
      </c>
      <c r="E298" s="71"/>
      <c r="F298" s="71"/>
      <c r="G298" s="73">
        <f>SUM(G299:G304)</f>
        <v>0</v>
      </c>
      <c r="H298" s="64" t="e">
        <f t="shared" si="8"/>
        <v>#DIV/0!</v>
      </c>
      <c r="I298" s="28"/>
    </row>
    <row r="299" spans="1:9" ht="21.75" hidden="1" customHeight="1" outlineLevel="1">
      <c r="A299" s="18" t="s">
        <v>92</v>
      </c>
      <c r="B299" s="8"/>
      <c r="C299" s="11"/>
      <c r="D299" s="43">
        <v>0</v>
      </c>
      <c r="E299" s="8"/>
      <c r="F299" s="8"/>
      <c r="G299" s="43">
        <v>0</v>
      </c>
      <c r="H299" s="64" t="e">
        <f t="shared" si="8"/>
        <v>#DIV/0!</v>
      </c>
      <c r="I299" s="7"/>
    </row>
    <row r="300" spans="1:9" ht="21.75" hidden="1" customHeight="1" outlineLevel="1">
      <c r="A300" s="18" t="s">
        <v>93</v>
      </c>
      <c r="B300" s="8"/>
      <c r="C300" s="11"/>
      <c r="D300" s="43">
        <v>0</v>
      </c>
      <c r="E300" s="8"/>
      <c r="F300" s="8"/>
      <c r="G300" s="43">
        <v>0</v>
      </c>
      <c r="H300" s="64" t="e">
        <f t="shared" si="8"/>
        <v>#DIV/0!</v>
      </c>
      <c r="I300" s="7"/>
    </row>
    <row r="301" spans="1:9" ht="21.75" hidden="1" customHeight="1" outlineLevel="1">
      <c r="A301" s="18" t="s">
        <v>94</v>
      </c>
      <c r="B301" s="8"/>
      <c r="C301" s="11"/>
      <c r="D301" s="43">
        <v>0</v>
      </c>
      <c r="E301" s="8"/>
      <c r="F301" s="8"/>
      <c r="G301" s="43">
        <v>0</v>
      </c>
      <c r="H301" s="64" t="e">
        <f t="shared" si="8"/>
        <v>#DIV/0!</v>
      </c>
      <c r="I301" s="7"/>
    </row>
    <row r="302" spans="1:9" ht="21.75" hidden="1" customHeight="1" outlineLevel="1">
      <c r="A302" s="18" t="s">
        <v>95</v>
      </c>
      <c r="B302" s="8"/>
      <c r="C302" s="11"/>
      <c r="D302" s="43">
        <v>0</v>
      </c>
      <c r="E302" s="8"/>
      <c r="F302" s="8"/>
      <c r="G302" s="43">
        <v>0</v>
      </c>
      <c r="H302" s="64" t="e">
        <f t="shared" si="8"/>
        <v>#DIV/0!</v>
      </c>
      <c r="I302" s="7"/>
    </row>
    <row r="303" spans="1:9" ht="21.75" hidden="1" customHeight="1" outlineLevel="1">
      <c r="A303" s="18" t="s">
        <v>96</v>
      </c>
      <c r="B303" s="8"/>
      <c r="C303" s="11"/>
      <c r="D303" s="43">
        <v>0</v>
      </c>
      <c r="E303" s="8"/>
      <c r="F303" s="8"/>
      <c r="G303" s="43">
        <v>0</v>
      </c>
      <c r="H303" s="64" t="e">
        <f t="shared" si="8"/>
        <v>#DIV/0!</v>
      </c>
      <c r="I303" s="7"/>
    </row>
    <row r="304" spans="1:9" ht="21.75" hidden="1" customHeight="1" outlineLevel="1">
      <c r="A304" s="18" t="s">
        <v>97</v>
      </c>
      <c r="B304" s="8"/>
      <c r="C304" s="11"/>
      <c r="D304" s="43">
        <v>0</v>
      </c>
      <c r="E304" s="8"/>
      <c r="F304" s="8"/>
      <c r="G304" s="43">
        <v>0</v>
      </c>
      <c r="H304" s="64" t="e">
        <f t="shared" si="8"/>
        <v>#DIV/0!</v>
      </c>
      <c r="I304" s="7"/>
    </row>
    <row r="305" spans="1:9" ht="21.75" hidden="1" customHeight="1" outlineLevel="1">
      <c r="A305" s="18"/>
      <c r="B305" s="8"/>
      <c r="C305" s="11"/>
      <c r="D305" s="43"/>
      <c r="E305" s="8"/>
      <c r="F305" s="8"/>
      <c r="G305" s="43"/>
      <c r="H305" s="64" t="e">
        <f t="shared" si="8"/>
        <v>#DIV/0!</v>
      </c>
      <c r="I305" s="7"/>
    </row>
    <row r="306" spans="1:9" ht="21.75" hidden="1" customHeight="1" outlineLevel="1">
      <c r="A306" s="16" t="s">
        <v>43</v>
      </c>
      <c r="B306" s="71"/>
      <c r="C306" s="78"/>
      <c r="D306" s="73">
        <f>SUM(D307:D309)</f>
        <v>0</v>
      </c>
      <c r="E306" s="71"/>
      <c r="F306" s="71"/>
      <c r="G306" s="73">
        <f>SUM(G307:G309)</f>
        <v>0</v>
      </c>
      <c r="H306" s="64" t="e">
        <f t="shared" si="8"/>
        <v>#DIV/0!</v>
      </c>
      <c r="I306" s="28"/>
    </row>
    <row r="307" spans="1:9" ht="21.75" hidden="1" customHeight="1" outlineLevel="1">
      <c r="A307" s="18" t="s">
        <v>98</v>
      </c>
      <c r="B307" s="8"/>
      <c r="C307" s="11"/>
      <c r="D307" s="43">
        <v>0</v>
      </c>
      <c r="E307" s="8"/>
      <c r="F307" s="8"/>
      <c r="G307" s="43">
        <v>0</v>
      </c>
      <c r="H307" s="64" t="e">
        <f t="shared" si="8"/>
        <v>#DIV/0!</v>
      </c>
      <c r="I307" s="7"/>
    </row>
    <row r="308" spans="1:9" ht="21.75" hidden="1" customHeight="1" outlineLevel="1">
      <c r="A308" s="18" t="s">
        <v>99</v>
      </c>
      <c r="B308" s="8"/>
      <c r="C308" s="11"/>
      <c r="D308" s="43">
        <v>0</v>
      </c>
      <c r="E308" s="8"/>
      <c r="F308" s="8"/>
      <c r="G308" s="43">
        <v>0</v>
      </c>
      <c r="H308" s="64" t="e">
        <f t="shared" si="8"/>
        <v>#DIV/0!</v>
      </c>
      <c r="I308" s="7"/>
    </row>
    <row r="309" spans="1:9" ht="21.75" hidden="1" customHeight="1" outlineLevel="1">
      <c r="A309" s="18" t="s">
        <v>100</v>
      </c>
      <c r="B309" s="8"/>
      <c r="C309" s="11"/>
      <c r="D309" s="43">
        <v>0</v>
      </c>
      <c r="E309" s="8"/>
      <c r="F309" s="8"/>
      <c r="G309" s="43">
        <v>0</v>
      </c>
      <c r="H309" s="64" t="e">
        <f t="shared" si="8"/>
        <v>#DIV/0!</v>
      </c>
      <c r="I309" s="7"/>
    </row>
    <row r="310" spans="1:9" ht="21.75" customHeight="1" collapsed="1">
      <c r="A310" s="16" t="s">
        <v>44</v>
      </c>
      <c r="B310" s="71"/>
      <c r="C310" s="78"/>
      <c r="D310" s="73">
        <f>SUM(D311+D322+D330)</f>
        <v>0</v>
      </c>
      <c r="E310" s="71"/>
      <c r="F310" s="71"/>
      <c r="G310" s="73">
        <f>SUM(G311+G322)</f>
        <v>0</v>
      </c>
      <c r="H310" s="64" t="e">
        <f t="shared" si="8"/>
        <v>#DIV/0!</v>
      </c>
      <c r="I310" s="28"/>
    </row>
    <row r="311" spans="1:9" ht="21.75" customHeight="1">
      <c r="A311" s="16" t="s">
        <v>45</v>
      </c>
      <c r="B311" s="71"/>
      <c r="C311" s="78"/>
      <c r="D311" s="73">
        <f>SUM(D313)</f>
        <v>0</v>
      </c>
      <c r="E311" s="71"/>
      <c r="F311" s="71"/>
      <c r="G311" s="73">
        <f>SUM(G313)</f>
        <v>0</v>
      </c>
      <c r="H311" s="64" t="e">
        <f t="shared" si="8"/>
        <v>#DIV/0!</v>
      </c>
      <c r="I311" s="28"/>
    </row>
    <row r="312" spans="1:9" ht="21.75" hidden="1" customHeight="1" outlineLevel="1">
      <c r="A312" s="17" t="s">
        <v>19</v>
      </c>
      <c r="B312" s="8"/>
      <c r="C312" s="11"/>
      <c r="D312" s="43"/>
      <c r="E312" s="8"/>
      <c r="F312" s="8"/>
      <c r="G312" s="43"/>
      <c r="H312" s="64" t="e">
        <f t="shared" si="8"/>
        <v>#DIV/0!</v>
      </c>
      <c r="I312" s="7"/>
    </row>
    <row r="313" spans="1:9" ht="21.75" hidden="1" customHeight="1" outlineLevel="1">
      <c r="A313" s="16" t="s">
        <v>46</v>
      </c>
      <c r="B313" s="71"/>
      <c r="C313" s="78"/>
      <c r="D313" s="73">
        <f>SUM(D314)</f>
        <v>0</v>
      </c>
      <c r="E313" s="71"/>
      <c r="F313" s="71"/>
      <c r="G313" s="73">
        <f>SUM(G314)</f>
        <v>0</v>
      </c>
      <c r="H313" s="64" t="e">
        <f t="shared" si="8"/>
        <v>#DIV/0!</v>
      </c>
      <c r="I313" s="28"/>
    </row>
    <row r="314" spans="1:9" ht="21.75" hidden="1" customHeight="1" outlineLevel="1">
      <c r="A314" s="18" t="s">
        <v>101</v>
      </c>
      <c r="B314" s="8"/>
      <c r="C314" s="11"/>
      <c r="D314" s="43">
        <v>0</v>
      </c>
      <c r="E314" s="8"/>
      <c r="F314" s="8"/>
      <c r="G314" s="43">
        <v>0</v>
      </c>
      <c r="H314" s="64" t="e">
        <f t="shared" si="8"/>
        <v>#DIV/0!</v>
      </c>
      <c r="I314" s="7"/>
    </row>
    <row r="315" spans="1:9" ht="21.75" hidden="1" customHeight="1" outlineLevel="1">
      <c r="A315" s="18" t="s">
        <v>18</v>
      </c>
      <c r="B315" s="8"/>
      <c r="C315" s="11"/>
      <c r="D315" s="43"/>
      <c r="E315" s="8"/>
      <c r="F315" s="8"/>
      <c r="G315" s="43"/>
      <c r="H315" s="64" t="e">
        <f t="shared" si="8"/>
        <v>#DIV/0!</v>
      </c>
      <c r="I315" s="7"/>
    </row>
    <row r="316" spans="1:9" ht="21.75" hidden="1" customHeight="1" outlineLevel="1">
      <c r="A316" s="17" t="s">
        <v>22</v>
      </c>
      <c r="B316" s="8"/>
      <c r="C316" s="11"/>
      <c r="D316" s="43"/>
      <c r="E316" s="8"/>
      <c r="F316" s="8"/>
      <c r="G316" s="43"/>
      <c r="H316" s="64" t="e">
        <f t="shared" si="8"/>
        <v>#DIV/0!</v>
      </c>
      <c r="I316" s="7"/>
    </row>
    <row r="317" spans="1:9" ht="21.75" hidden="1" customHeight="1" outlineLevel="1">
      <c r="A317" s="17" t="s">
        <v>46</v>
      </c>
      <c r="B317" s="8"/>
      <c r="C317" s="11"/>
      <c r="D317" s="43"/>
      <c r="E317" s="8"/>
      <c r="F317" s="8"/>
      <c r="G317" s="43"/>
      <c r="H317" s="64" t="e">
        <f t="shared" si="8"/>
        <v>#DIV/0!</v>
      </c>
      <c r="I317" s="7"/>
    </row>
    <row r="318" spans="1:9" ht="21.75" hidden="1" customHeight="1" outlineLevel="1" collapsed="1">
      <c r="A318" s="18" t="s">
        <v>23</v>
      </c>
      <c r="B318" s="8"/>
      <c r="C318" s="11"/>
      <c r="D318" s="43"/>
      <c r="E318" s="8"/>
      <c r="F318" s="8"/>
      <c r="G318" s="43"/>
      <c r="H318" s="64" t="e">
        <f t="shared" si="8"/>
        <v>#DIV/0!</v>
      </c>
      <c r="I318" s="7"/>
    </row>
    <row r="319" spans="1:9" ht="21.75" hidden="1" customHeight="1" outlineLevel="1">
      <c r="A319" s="17" t="s">
        <v>20</v>
      </c>
      <c r="B319" s="8"/>
      <c r="C319" s="11"/>
      <c r="D319" s="43"/>
      <c r="E319" s="8"/>
      <c r="F319" s="8"/>
      <c r="G319" s="43"/>
      <c r="H319" s="64" t="e">
        <f t="shared" si="8"/>
        <v>#DIV/0!</v>
      </c>
      <c r="I319" s="7"/>
    </row>
    <row r="320" spans="1:9" ht="21.75" hidden="1" customHeight="1" outlineLevel="1">
      <c r="A320" s="17" t="s">
        <v>46</v>
      </c>
      <c r="B320" s="8"/>
      <c r="C320" s="11"/>
      <c r="D320" s="43"/>
      <c r="E320" s="8"/>
      <c r="F320" s="8"/>
      <c r="G320" s="43"/>
      <c r="H320" s="64" t="e">
        <f t="shared" si="8"/>
        <v>#DIV/0!</v>
      </c>
      <c r="I320" s="7"/>
    </row>
    <row r="321" spans="1:9" ht="21.75" hidden="1" customHeight="1" outlineLevel="1">
      <c r="A321" s="18" t="s">
        <v>23</v>
      </c>
      <c r="B321" s="8"/>
      <c r="C321" s="11"/>
      <c r="D321" s="43"/>
      <c r="E321" s="8"/>
      <c r="F321" s="8"/>
      <c r="G321" s="43"/>
      <c r="H321" s="64" t="e">
        <f t="shared" si="8"/>
        <v>#DIV/0!</v>
      </c>
      <c r="I321" s="7"/>
    </row>
    <row r="322" spans="1:9" ht="43.5" hidden="1" customHeight="1" outlineLevel="1">
      <c r="A322" s="16" t="s">
        <v>47</v>
      </c>
      <c r="B322" s="71"/>
      <c r="C322" s="78"/>
      <c r="D322" s="73">
        <v>0</v>
      </c>
      <c r="E322" s="71"/>
      <c r="F322" s="71"/>
      <c r="G322" s="73">
        <f>SUM(G324+G330+G334)</f>
        <v>0</v>
      </c>
      <c r="H322" s="64" t="e">
        <f t="shared" si="8"/>
        <v>#DIV/0!</v>
      </c>
      <c r="I322" s="28"/>
    </row>
    <row r="323" spans="1:9" ht="21.75" hidden="1" customHeight="1" outlineLevel="1">
      <c r="A323" s="17" t="s">
        <v>19</v>
      </c>
      <c r="B323" s="8"/>
      <c r="C323" s="11"/>
      <c r="D323" s="43"/>
      <c r="E323" s="8"/>
      <c r="F323" s="8"/>
      <c r="G323" s="43"/>
      <c r="H323" s="64" t="e">
        <f t="shared" si="8"/>
        <v>#DIV/0!</v>
      </c>
      <c r="I323" s="7"/>
    </row>
    <row r="324" spans="1:9" ht="21.75" hidden="1" customHeight="1" outlineLevel="1">
      <c r="A324" s="16" t="s">
        <v>48</v>
      </c>
      <c r="B324" s="71"/>
      <c r="C324" s="78"/>
      <c r="D324" s="73"/>
      <c r="E324" s="71"/>
      <c r="F324" s="71"/>
      <c r="G324" s="73">
        <f>SUM(G325:G328)</f>
        <v>0</v>
      </c>
      <c r="H324" s="64" t="e">
        <f t="shared" si="8"/>
        <v>#DIV/0!</v>
      </c>
      <c r="I324" s="28"/>
    </row>
    <row r="325" spans="1:9" ht="21.75" hidden="1" customHeight="1" outlineLevel="1">
      <c r="A325" s="18" t="s">
        <v>478</v>
      </c>
      <c r="B325" s="8"/>
      <c r="C325" s="11"/>
      <c r="D325" s="43">
        <v>0</v>
      </c>
      <c r="E325" s="8"/>
      <c r="F325" s="8"/>
      <c r="G325" s="43">
        <v>0</v>
      </c>
      <c r="H325" s="64" t="e">
        <f t="shared" si="8"/>
        <v>#DIV/0!</v>
      </c>
      <c r="I325" s="7"/>
    </row>
    <row r="326" spans="1:9" ht="21.75" hidden="1" customHeight="1" outlineLevel="1">
      <c r="A326" s="18" t="s">
        <v>477</v>
      </c>
      <c r="B326" s="8"/>
      <c r="C326" s="11"/>
      <c r="D326" s="43">
        <v>0</v>
      </c>
      <c r="E326" s="8"/>
      <c r="F326" s="8"/>
      <c r="G326" s="43">
        <v>0</v>
      </c>
      <c r="H326" s="64" t="e">
        <f t="shared" si="8"/>
        <v>#DIV/0!</v>
      </c>
      <c r="I326" s="7"/>
    </row>
    <row r="327" spans="1:9" ht="21.75" hidden="1" customHeight="1" outlineLevel="1">
      <c r="A327" s="18" t="s">
        <v>479</v>
      </c>
      <c r="B327" s="8"/>
      <c r="C327" s="11"/>
      <c r="D327" s="43">
        <v>0</v>
      </c>
      <c r="E327" s="8"/>
      <c r="F327" s="8"/>
      <c r="G327" s="43">
        <v>0</v>
      </c>
      <c r="H327" s="64" t="e">
        <f t="shared" si="8"/>
        <v>#DIV/0!</v>
      </c>
      <c r="I327" s="7"/>
    </row>
    <row r="328" spans="1:9" ht="21.75" hidden="1" customHeight="1" outlineLevel="1">
      <c r="A328" s="18" t="s">
        <v>480</v>
      </c>
      <c r="B328" s="8"/>
      <c r="C328" s="11"/>
      <c r="D328" s="43">
        <v>0</v>
      </c>
      <c r="E328" s="8"/>
      <c r="F328" s="8"/>
      <c r="G328" s="43">
        <v>0</v>
      </c>
      <c r="H328" s="64" t="e">
        <f t="shared" si="8"/>
        <v>#DIV/0!</v>
      </c>
      <c r="I328" s="7"/>
    </row>
    <row r="329" spans="1:9" ht="43.5" hidden="1" customHeight="1" outlineLevel="1" collapsed="1">
      <c r="A329" s="17" t="s">
        <v>22</v>
      </c>
      <c r="B329" s="8"/>
      <c r="C329" s="11"/>
      <c r="D329" s="43"/>
      <c r="E329" s="8"/>
      <c r="F329" s="8"/>
      <c r="G329" s="43"/>
      <c r="H329" s="64" t="e">
        <f t="shared" si="8"/>
        <v>#DIV/0!</v>
      </c>
      <c r="I329" s="7"/>
    </row>
    <row r="330" spans="1:9" ht="21.75" hidden="1" customHeight="1" outlineLevel="1">
      <c r="A330" s="16" t="s">
        <v>49</v>
      </c>
      <c r="B330" s="71"/>
      <c r="C330" s="78"/>
      <c r="D330" s="73">
        <f>SUM(D331:D332)</f>
        <v>0</v>
      </c>
      <c r="E330" s="71"/>
      <c r="F330" s="71"/>
      <c r="G330" s="73">
        <f>SUM(G332)</f>
        <v>0</v>
      </c>
      <c r="H330" s="64" t="e">
        <f t="shared" si="8"/>
        <v>#DIV/0!</v>
      </c>
      <c r="I330" s="28"/>
    </row>
    <row r="331" spans="1:9" ht="21.75" hidden="1" customHeight="1" outlineLevel="1">
      <c r="A331" s="17" t="s">
        <v>476</v>
      </c>
      <c r="B331" s="71"/>
      <c r="C331" s="78"/>
      <c r="D331" s="43">
        <v>0</v>
      </c>
      <c r="E331" s="71"/>
      <c r="F331" s="71"/>
      <c r="G331" s="73">
        <v>0</v>
      </c>
      <c r="H331" s="64" t="e">
        <f t="shared" si="8"/>
        <v>#DIV/0!</v>
      </c>
      <c r="I331" s="28"/>
    </row>
    <row r="332" spans="1:9" ht="21.75" hidden="1" customHeight="1" outlineLevel="1">
      <c r="A332" s="18" t="s">
        <v>477</v>
      </c>
      <c r="B332" s="8"/>
      <c r="C332" s="11"/>
      <c r="D332" s="43">
        <v>0</v>
      </c>
      <c r="E332" s="8"/>
      <c r="F332" s="8"/>
      <c r="G332" s="43">
        <v>0</v>
      </c>
      <c r="H332" s="64" t="e">
        <f t="shared" si="8"/>
        <v>#DIV/0!</v>
      </c>
      <c r="I332" s="7"/>
    </row>
    <row r="333" spans="1:9" ht="21.75" hidden="1" customHeight="1" outlineLevel="1">
      <c r="A333" s="17" t="s">
        <v>20</v>
      </c>
      <c r="B333" s="8"/>
      <c r="C333" s="11"/>
      <c r="D333" s="43"/>
      <c r="E333" s="8"/>
      <c r="F333" s="8"/>
      <c r="G333" s="43"/>
      <c r="H333" s="64" t="e">
        <f t="shared" si="8"/>
        <v>#DIV/0!</v>
      </c>
      <c r="I333" s="7"/>
    </row>
    <row r="334" spans="1:9" ht="21.75" hidden="1" customHeight="1" outlineLevel="1">
      <c r="A334" s="16" t="s">
        <v>49</v>
      </c>
      <c r="B334" s="71"/>
      <c r="C334" s="78"/>
      <c r="D334" s="73">
        <f>SUM(D335:D339)</f>
        <v>0</v>
      </c>
      <c r="E334" s="71"/>
      <c r="F334" s="71"/>
      <c r="G334" s="73">
        <f>SUM(G338:G339)</f>
        <v>0</v>
      </c>
      <c r="H334" s="64" t="e">
        <f t="shared" si="8"/>
        <v>#DIV/0!</v>
      </c>
      <c r="I334" s="28"/>
    </row>
    <row r="335" spans="1:9" ht="21.75" hidden="1" customHeight="1" outlineLevel="1">
      <c r="A335" s="17" t="s">
        <v>471</v>
      </c>
      <c r="B335" s="8"/>
      <c r="C335" s="11"/>
      <c r="D335" s="43">
        <v>0</v>
      </c>
      <c r="E335" s="8"/>
      <c r="F335" s="8"/>
      <c r="G335" s="43">
        <v>0</v>
      </c>
      <c r="H335" s="64" t="e">
        <f t="shared" si="8"/>
        <v>#DIV/0!</v>
      </c>
      <c r="I335" s="7"/>
    </row>
    <row r="336" spans="1:9" ht="21.75" hidden="1" customHeight="1" outlineLevel="1">
      <c r="A336" s="17" t="s">
        <v>472</v>
      </c>
      <c r="B336" s="8"/>
      <c r="C336" s="11"/>
      <c r="D336" s="43">
        <v>0</v>
      </c>
      <c r="E336" s="8"/>
      <c r="F336" s="8"/>
      <c r="G336" s="43">
        <v>0</v>
      </c>
      <c r="H336" s="64" t="e">
        <f t="shared" si="8"/>
        <v>#DIV/0!</v>
      </c>
      <c r="I336" s="7"/>
    </row>
    <row r="337" spans="1:9" ht="21.75" hidden="1" customHeight="1" outlineLevel="1">
      <c r="A337" s="17" t="s">
        <v>473</v>
      </c>
      <c r="B337" s="8"/>
      <c r="C337" s="11"/>
      <c r="D337" s="43">
        <v>0</v>
      </c>
      <c r="E337" s="8"/>
      <c r="F337" s="8"/>
      <c r="G337" s="43">
        <v>0</v>
      </c>
      <c r="H337" s="64" t="e">
        <f t="shared" si="8"/>
        <v>#DIV/0!</v>
      </c>
      <c r="I337" s="7"/>
    </row>
    <row r="338" spans="1:9" ht="21.75" hidden="1" customHeight="1" outlineLevel="1">
      <c r="A338" s="18" t="s">
        <v>474</v>
      </c>
      <c r="B338" s="8"/>
      <c r="C338" s="11"/>
      <c r="D338" s="43">
        <v>0</v>
      </c>
      <c r="E338" s="8"/>
      <c r="F338" s="8"/>
      <c r="G338" s="43">
        <v>0</v>
      </c>
      <c r="H338" s="64" t="e">
        <f t="shared" si="8"/>
        <v>#DIV/0!</v>
      </c>
      <c r="I338" s="7"/>
    </row>
    <row r="339" spans="1:9" ht="43.5" hidden="1" customHeight="1" outlineLevel="1">
      <c r="A339" s="18" t="s">
        <v>475</v>
      </c>
      <c r="B339" s="8"/>
      <c r="C339" s="11"/>
      <c r="D339" s="43">
        <v>0</v>
      </c>
      <c r="E339" s="8"/>
      <c r="F339" s="8"/>
      <c r="G339" s="43">
        <v>0</v>
      </c>
      <c r="H339" s="64" t="e">
        <f t="shared" si="8"/>
        <v>#DIV/0!</v>
      </c>
      <c r="I339" s="7"/>
    </row>
    <row r="340" spans="1:9" collapsed="1">
      <c r="A340" s="16" t="s">
        <v>51</v>
      </c>
      <c r="B340" s="71"/>
      <c r="C340" s="78"/>
      <c r="D340" s="73">
        <f>SUM(D341)</f>
        <v>0</v>
      </c>
      <c r="E340" s="71"/>
      <c r="F340" s="71"/>
      <c r="G340" s="73">
        <f>SUM(G341)</f>
        <v>0</v>
      </c>
      <c r="H340" s="64" t="e">
        <f t="shared" si="8"/>
        <v>#DIV/0!</v>
      </c>
      <c r="I340" s="28"/>
    </row>
    <row r="341" spans="1:9" hidden="1" outlineLevel="1">
      <c r="A341" s="16" t="s">
        <v>50</v>
      </c>
      <c r="B341" s="71"/>
      <c r="C341" s="78"/>
      <c r="D341" s="73">
        <f>SUM(D342:D344)</f>
        <v>0</v>
      </c>
      <c r="E341" s="71"/>
      <c r="F341" s="71"/>
      <c r="G341" s="73">
        <f>SUM(G342:G343)</f>
        <v>0</v>
      </c>
      <c r="H341" s="64" t="e">
        <f t="shared" si="8"/>
        <v>#DIV/0!</v>
      </c>
      <c r="I341" s="28"/>
    </row>
    <row r="342" spans="1:9" hidden="1" outlineLevel="1">
      <c r="A342" s="17"/>
      <c r="B342" s="8"/>
      <c r="C342" s="11"/>
      <c r="D342" s="43">
        <v>0</v>
      </c>
      <c r="E342" s="8"/>
      <c r="F342" s="8"/>
      <c r="G342" s="43">
        <v>0</v>
      </c>
      <c r="H342" s="64" t="e">
        <f t="shared" ref="H342:H365" si="9">SUM((G342-D342)*100/D342)</f>
        <v>#DIV/0!</v>
      </c>
      <c r="I342" s="7"/>
    </row>
    <row r="343" spans="1:9" hidden="1" outlineLevel="1">
      <c r="A343" s="17"/>
      <c r="B343" s="8"/>
      <c r="C343" s="11"/>
      <c r="D343" s="43">
        <v>0</v>
      </c>
      <c r="E343" s="8"/>
      <c r="F343" s="8"/>
      <c r="G343" s="43">
        <v>0</v>
      </c>
      <c r="H343" s="64" t="e">
        <f t="shared" si="9"/>
        <v>#DIV/0!</v>
      </c>
      <c r="I343" s="7"/>
    </row>
    <row r="344" spans="1:9" hidden="1" outlineLevel="1">
      <c r="A344" s="17"/>
      <c r="B344" s="8"/>
      <c r="C344" s="11"/>
      <c r="D344" s="43"/>
      <c r="E344" s="8"/>
      <c r="F344" s="8"/>
      <c r="G344" s="43"/>
      <c r="H344" s="64" t="e">
        <f t="shared" si="9"/>
        <v>#DIV/0!</v>
      </c>
      <c r="I344" s="7"/>
    </row>
    <row r="345" spans="1:9" ht="43.5" hidden="1" outlineLevel="1">
      <c r="A345" s="17" t="s">
        <v>52</v>
      </c>
      <c r="B345" s="8"/>
      <c r="C345" s="11"/>
      <c r="D345" s="43"/>
      <c r="E345" s="8"/>
      <c r="F345" s="8"/>
      <c r="G345" s="43"/>
      <c r="H345" s="64" t="e">
        <f t="shared" si="9"/>
        <v>#DIV/0!</v>
      </c>
      <c r="I345" s="7"/>
    </row>
    <row r="346" spans="1:9" collapsed="1">
      <c r="A346" s="16" t="s">
        <v>54</v>
      </c>
      <c r="B346" s="71"/>
      <c r="C346" s="78"/>
      <c r="D346" s="73">
        <f>SUM(D347)</f>
        <v>0</v>
      </c>
      <c r="E346" s="71"/>
      <c r="F346" s="71"/>
      <c r="G346" s="73">
        <f>SUM(G347)</f>
        <v>0</v>
      </c>
      <c r="H346" s="64" t="e">
        <f t="shared" si="9"/>
        <v>#DIV/0!</v>
      </c>
      <c r="I346" s="28"/>
    </row>
    <row r="347" spans="1:9">
      <c r="A347" s="17" t="s">
        <v>137</v>
      </c>
      <c r="B347" s="71"/>
      <c r="C347" s="78"/>
      <c r="D347" s="43">
        <v>0</v>
      </c>
      <c r="E347" s="5" t="s">
        <v>481</v>
      </c>
      <c r="F347" s="5"/>
      <c r="G347" s="43">
        <v>0</v>
      </c>
      <c r="H347" s="64" t="e">
        <f t="shared" si="9"/>
        <v>#DIV/0!</v>
      </c>
      <c r="I347" s="372"/>
    </row>
    <row r="348" spans="1:9">
      <c r="A348" s="17" t="s">
        <v>531</v>
      </c>
      <c r="B348" s="71"/>
      <c r="C348" s="78"/>
      <c r="D348" s="43"/>
      <c r="E348" s="5" t="s">
        <v>481</v>
      </c>
      <c r="F348" s="5"/>
      <c r="G348" s="43">
        <v>0</v>
      </c>
      <c r="H348" s="64" t="e">
        <f t="shared" si="9"/>
        <v>#DIV/0!</v>
      </c>
      <c r="I348" s="372"/>
    </row>
    <row r="349" spans="1:9">
      <c r="A349" s="17" t="s">
        <v>532</v>
      </c>
      <c r="B349" s="71"/>
      <c r="C349" s="78"/>
      <c r="D349" s="43"/>
      <c r="E349" s="5" t="s">
        <v>481</v>
      </c>
      <c r="F349" s="5"/>
      <c r="G349" s="43">
        <v>0</v>
      </c>
      <c r="H349" s="64" t="e">
        <f t="shared" si="9"/>
        <v>#DIV/0!</v>
      </c>
      <c r="I349" s="7"/>
    </row>
    <row r="350" spans="1:9">
      <c r="A350" s="17" t="s">
        <v>533</v>
      </c>
      <c r="B350" s="71"/>
      <c r="C350" s="78"/>
      <c r="D350" s="43"/>
      <c r="E350" s="5" t="s">
        <v>481</v>
      </c>
      <c r="F350" s="5"/>
      <c r="G350" s="43">
        <v>0</v>
      </c>
      <c r="H350" s="64" t="e">
        <f t="shared" si="9"/>
        <v>#DIV/0!</v>
      </c>
      <c r="I350" s="28"/>
    </row>
    <row r="351" spans="1:9" ht="43.5">
      <c r="A351" s="17" t="s">
        <v>52</v>
      </c>
      <c r="B351" s="8"/>
      <c r="C351" s="11"/>
      <c r="D351" s="43"/>
      <c r="E351" s="8"/>
      <c r="F351" s="8"/>
      <c r="G351" s="43"/>
      <c r="H351" s="64" t="e">
        <f t="shared" si="9"/>
        <v>#DIV/0!</v>
      </c>
      <c r="I351" s="7"/>
    </row>
    <row r="352" spans="1:9">
      <c r="A352" s="16" t="s">
        <v>2</v>
      </c>
      <c r="B352" s="8"/>
      <c r="C352" s="11"/>
      <c r="D352" s="43"/>
      <c r="E352" s="8"/>
      <c r="F352" s="8"/>
      <c r="G352" s="43"/>
      <c r="H352" s="64" t="e">
        <f t="shared" si="9"/>
        <v>#DIV/0!</v>
      </c>
      <c r="I352" s="7"/>
    </row>
    <row r="353" spans="1:9">
      <c r="A353" s="19" t="s">
        <v>1</v>
      </c>
      <c r="B353" s="10"/>
      <c r="C353" s="13"/>
      <c r="D353" s="45"/>
      <c r="E353" s="10"/>
      <c r="F353" s="10"/>
      <c r="G353" s="45"/>
      <c r="H353" s="82" t="e">
        <f t="shared" si="9"/>
        <v>#DIV/0!</v>
      </c>
      <c r="I353" s="3"/>
    </row>
    <row r="354" spans="1:9" ht="43.5">
      <c r="A354" s="545" t="s">
        <v>138</v>
      </c>
      <c r="B354" s="546"/>
      <c r="C354" s="547"/>
      <c r="D354" s="548">
        <f>SUM(D355+D356)</f>
        <v>0</v>
      </c>
      <c r="E354" s="546"/>
      <c r="F354" s="546"/>
      <c r="G354" s="548" t="e">
        <f>SUM(G355)</f>
        <v>#REF!</v>
      </c>
      <c r="H354" s="550" t="e">
        <f t="shared" si="9"/>
        <v>#REF!</v>
      </c>
      <c r="I354" s="549"/>
    </row>
    <row r="355" spans="1:9">
      <c r="A355" s="16" t="s">
        <v>139</v>
      </c>
      <c r="B355" s="5"/>
      <c r="C355" s="6"/>
      <c r="D355" s="62">
        <f>SUM(D359+D362)</f>
        <v>0</v>
      </c>
      <c r="E355" s="5"/>
      <c r="F355" s="5"/>
      <c r="G355" s="62" t="e">
        <f>SUM(G359+G362)</f>
        <v>#REF!</v>
      </c>
      <c r="H355" s="64" t="e">
        <f t="shared" si="9"/>
        <v>#REF!</v>
      </c>
      <c r="I355" s="7"/>
    </row>
    <row r="356" spans="1:9" ht="43.5">
      <c r="A356" s="16" t="s">
        <v>140</v>
      </c>
      <c r="B356" s="5"/>
      <c r="C356" s="6"/>
      <c r="D356" s="62">
        <f>SUM(D357)</f>
        <v>0</v>
      </c>
      <c r="E356" s="5"/>
      <c r="F356" s="5"/>
      <c r="G356" s="62">
        <f>SUM(G357)</f>
        <v>0</v>
      </c>
      <c r="H356" s="64" t="e">
        <f t="shared" si="9"/>
        <v>#DIV/0!</v>
      </c>
      <c r="I356" s="7"/>
    </row>
    <row r="357" spans="1:9">
      <c r="A357" s="16" t="s">
        <v>141</v>
      </c>
      <c r="B357" s="5"/>
      <c r="C357" s="6"/>
      <c r="D357" s="62">
        <f>SUM(D358)</f>
        <v>0</v>
      </c>
      <c r="E357" s="5"/>
      <c r="F357" s="5"/>
      <c r="G357" s="62">
        <f>SUM(G358)</f>
        <v>0</v>
      </c>
      <c r="H357" s="64" t="e">
        <f t="shared" si="9"/>
        <v>#DIV/0!</v>
      </c>
      <c r="I357" s="7"/>
    </row>
    <row r="358" spans="1:9">
      <c r="A358" s="17" t="s">
        <v>142</v>
      </c>
      <c r="B358" s="5"/>
      <c r="C358" s="6"/>
      <c r="D358" s="42">
        <v>0</v>
      </c>
      <c r="E358" s="5"/>
      <c r="F358" s="5"/>
      <c r="G358" s="42">
        <v>0</v>
      </c>
      <c r="H358" s="64" t="e">
        <f t="shared" si="9"/>
        <v>#DIV/0!</v>
      </c>
      <c r="I358" s="7"/>
    </row>
    <row r="359" spans="1:9">
      <c r="A359" s="390" t="s">
        <v>143</v>
      </c>
      <c r="B359" s="391"/>
      <c r="C359" s="392"/>
      <c r="D359" s="393">
        <f>SUM(D360)</f>
        <v>0</v>
      </c>
      <c r="E359" s="391"/>
      <c r="F359" s="391"/>
      <c r="G359" s="393">
        <f>SUM(G361)</f>
        <v>0</v>
      </c>
      <c r="H359" s="394" t="e">
        <f t="shared" si="9"/>
        <v>#DIV/0!</v>
      </c>
      <c r="I359" s="395"/>
    </row>
    <row r="360" spans="1:9">
      <c r="A360" s="16" t="s">
        <v>144</v>
      </c>
      <c r="B360" s="5"/>
      <c r="C360" s="6"/>
      <c r="D360" s="62">
        <f>SUM(D361)</f>
        <v>0</v>
      </c>
      <c r="E360" s="5"/>
      <c r="F360" s="5"/>
      <c r="G360" s="62">
        <f>SUM(G361)</f>
        <v>0</v>
      </c>
      <c r="H360" s="64" t="e">
        <f t="shared" si="9"/>
        <v>#DIV/0!</v>
      </c>
      <c r="I360" s="7"/>
    </row>
    <row r="361" spans="1:9">
      <c r="A361" s="17" t="s">
        <v>145</v>
      </c>
      <c r="B361" s="5"/>
      <c r="C361" s="6"/>
      <c r="D361" s="42">
        <v>0</v>
      </c>
      <c r="E361" s="5"/>
      <c r="F361" s="5"/>
      <c r="G361" s="42">
        <v>0</v>
      </c>
      <c r="H361" s="64" t="e">
        <f t="shared" si="9"/>
        <v>#DIV/0!</v>
      </c>
      <c r="I361" s="7"/>
    </row>
    <row r="362" spans="1:9">
      <c r="A362" s="390" t="s">
        <v>146</v>
      </c>
      <c r="B362" s="391"/>
      <c r="C362" s="392"/>
      <c r="D362" s="393">
        <v>0</v>
      </c>
      <c r="E362" s="391"/>
      <c r="F362" s="391"/>
      <c r="G362" s="393" t="e">
        <f>SUM(G363)</f>
        <v>#REF!</v>
      </c>
      <c r="H362" s="394" t="e">
        <f t="shared" si="9"/>
        <v>#REF!</v>
      </c>
      <c r="I362" s="395"/>
    </row>
    <row r="363" spans="1:9">
      <c r="A363" s="16" t="s">
        <v>144</v>
      </c>
      <c r="B363" s="5"/>
      <c r="C363" s="6"/>
      <c r="D363" s="62">
        <v>0</v>
      </c>
      <c r="E363" s="5"/>
      <c r="F363" s="5"/>
      <c r="G363" s="62" t="e">
        <f>SUM(G364+G365)</f>
        <v>#REF!</v>
      </c>
      <c r="H363" s="64" t="e">
        <f t="shared" si="9"/>
        <v>#REF!</v>
      </c>
      <c r="I363" s="7"/>
    </row>
    <row r="364" spans="1:9">
      <c r="A364" s="551" t="s">
        <v>147</v>
      </c>
      <c r="B364" s="552"/>
      <c r="C364" s="553"/>
      <c r="D364" s="554">
        <v>0</v>
      </c>
      <c r="E364" s="552"/>
      <c r="F364" s="552"/>
      <c r="G364" s="554" t="e">
        <f>SUM(#REF!)</f>
        <v>#REF!</v>
      </c>
      <c r="H364" s="600" t="e">
        <f t="shared" si="9"/>
        <v>#REF!</v>
      </c>
      <c r="I364" s="555"/>
    </row>
    <row r="365" spans="1:9">
      <c r="A365" s="551" t="s">
        <v>148</v>
      </c>
      <c r="B365" s="552"/>
      <c r="C365" s="553"/>
      <c r="D365" s="554">
        <v>0</v>
      </c>
      <c r="E365" s="552"/>
      <c r="F365" s="552"/>
      <c r="G365" s="554" t="e">
        <f>SUM(#REF!)</f>
        <v>#REF!</v>
      </c>
      <c r="H365" s="600" t="e">
        <f t="shared" si="9"/>
        <v>#REF!</v>
      </c>
      <c r="I365" s="555"/>
    </row>
    <row r="366" spans="1:9" ht="43.5">
      <c r="A366" s="112" t="s">
        <v>149</v>
      </c>
      <c r="B366" s="113"/>
      <c r="C366" s="114"/>
      <c r="D366" s="115">
        <f>SUM(D367)</f>
        <v>0</v>
      </c>
      <c r="E366" s="113"/>
      <c r="F366" s="113"/>
      <c r="G366" s="115">
        <f>SUM(G367)</f>
        <v>0</v>
      </c>
      <c r="H366" s="556" t="e">
        <f t="shared" ref="H366:H367" si="10">SUM((G366-D366)*100/D366)</f>
        <v>#DIV/0!</v>
      </c>
      <c r="I366" s="116"/>
    </row>
    <row r="367" spans="1:9">
      <c r="A367" s="16" t="s">
        <v>141</v>
      </c>
      <c r="B367" s="5"/>
      <c r="C367" s="6"/>
      <c r="D367" s="62">
        <f>SUM(D368:D371)</f>
        <v>0</v>
      </c>
      <c r="E367" s="5"/>
      <c r="F367" s="5"/>
      <c r="G367" s="62">
        <v>0</v>
      </c>
      <c r="H367" s="82" t="e">
        <f t="shared" si="10"/>
        <v>#DIV/0!</v>
      </c>
      <c r="I367" s="7"/>
    </row>
    <row r="368" spans="1:9" hidden="1" outlineLevel="1">
      <c r="A368" s="17"/>
      <c r="B368" s="5"/>
      <c r="C368" s="6"/>
      <c r="D368" s="42">
        <v>0</v>
      </c>
      <c r="E368" s="5"/>
      <c r="F368" s="5"/>
      <c r="G368" s="42">
        <v>0</v>
      </c>
      <c r="H368" s="64" t="e">
        <f t="shared" ref="H368:H371" si="11">SUM(D368*100/G368)</f>
        <v>#DIV/0!</v>
      </c>
      <c r="I368" s="7"/>
    </row>
    <row r="369" spans="1:12" hidden="1" outlineLevel="1">
      <c r="A369" s="17"/>
      <c r="B369" s="5"/>
      <c r="C369" s="6"/>
      <c r="D369" s="42">
        <v>0</v>
      </c>
      <c r="E369" s="5"/>
      <c r="F369" s="5"/>
      <c r="G369" s="42">
        <v>0</v>
      </c>
      <c r="H369" s="64" t="e">
        <f t="shared" si="11"/>
        <v>#DIV/0!</v>
      </c>
      <c r="I369" s="7"/>
    </row>
    <row r="370" spans="1:12" hidden="1" outlineLevel="1">
      <c r="A370" s="17"/>
      <c r="B370" s="5"/>
      <c r="C370" s="6"/>
      <c r="D370" s="42">
        <v>0</v>
      </c>
      <c r="E370" s="5"/>
      <c r="F370" s="5"/>
      <c r="G370" s="42">
        <v>0</v>
      </c>
      <c r="H370" s="64" t="e">
        <f t="shared" si="11"/>
        <v>#DIV/0!</v>
      </c>
      <c r="I370" s="7"/>
    </row>
    <row r="371" spans="1:12" hidden="1" outlineLevel="1">
      <c r="A371" s="17"/>
      <c r="B371" s="5"/>
      <c r="C371" s="6"/>
      <c r="D371" s="42">
        <v>0</v>
      </c>
      <c r="E371" s="5"/>
      <c r="F371" s="5"/>
      <c r="G371" s="42">
        <v>0</v>
      </c>
      <c r="H371" s="64" t="e">
        <f t="shared" si="11"/>
        <v>#DIV/0!</v>
      </c>
      <c r="I371" s="7"/>
      <c r="J371" s="117"/>
      <c r="K371" s="117"/>
      <c r="L371" s="117"/>
    </row>
    <row r="372" spans="1:12" hidden="1" outlineLevel="1">
      <c r="A372" s="17"/>
      <c r="B372" s="5"/>
      <c r="C372" s="6"/>
      <c r="D372" s="42"/>
      <c r="E372" s="5"/>
      <c r="F372" s="5"/>
      <c r="G372" s="42"/>
      <c r="H372" s="64"/>
      <c r="I372" s="7"/>
      <c r="J372" s="117"/>
      <c r="K372" s="117"/>
      <c r="L372" s="117"/>
    </row>
    <row r="373" spans="1:12" hidden="1" outlineLevel="1">
      <c r="A373" s="17"/>
      <c r="B373" s="5"/>
      <c r="C373" s="6"/>
      <c r="D373" s="42"/>
      <c r="E373" s="5"/>
      <c r="F373" s="5"/>
      <c r="G373" s="42"/>
      <c r="H373" s="64"/>
      <c r="I373" s="7"/>
    </row>
    <row r="374" spans="1:12" hidden="1" outlineLevel="1">
      <c r="A374" s="17"/>
      <c r="B374" s="5"/>
      <c r="C374" s="6"/>
      <c r="D374" s="42"/>
      <c r="E374" s="5"/>
      <c r="F374" s="5"/>
      <c r="G374" s="42"/>
      <c r="H374" s="64"/>
      <c r="I374" s="7"/>
    </row>
    <row r="375" spans="1:12" ht="24.75" hidden="1" customHeight="1" outlineLevel="1">
      <c r="A375" s="17"/>
      <c r="B375" s="5"/>
      <c r="C375" s="6"/>
      <c r="D375" s="42"/>
      <c r="E375" s="5"/>
      <c r="F375" s="5"/>
      <c r="G375" s="42"/>
      <c r="H375" s="64"/>
      <c r="I375" s="7"/>
    </row>
    <row r="376" spans="1:12" ht="37.5" hidden="1" customHeight="1" outlineLevel="1">
      <c r="A376" s="17"/>
      <c r="B376" s="5"/>
      <c r="C376" s="6"/>
      <c r="D376" s="42"/>
      <c r="E376" s="5"/>
      <c r="F376" s="5"/>
      <c r="G376" s="42"/>
      <c r="H376" s="64"/>
      <c r="I376" s="7"/>
    </row>
    <row r="377" spans="1:12" hidden="1" outlineLevel="1">
      <c r="A377" s="17"/>
      <c r="B377" s="5"/>
      <c r="C377" s="6"/>
      <c r="D377" s="42"/>
      <c r="E377" s="5"/>
      <c r="F377" s="5"/>
      <c r="G377" s="42"/>
      <c r="H377" s="64"/>
      <c r="I377" s="7"/>
    </row>
    <row r="378" spans="1:12" hidden="1" outlineLevel="1">
      <c r="A378" s="83"/>
      <c r="B378" s="84"/>
      <c r="C378" s="124"/>
      <c r="D378" s="85"/>
      <c r="E378" s="84"/>
      <c r="F378" s="84"/>
      <c r="G378" s="85"/>
      <c r="H378" s="82"/>
      <c r="I378" s="3"/>
    </row>
    <row r="379" spans="1:12" collapsed="1">
      <c r="A379" s="41" t="s">
        <v>2</v>
      </c>
      <c r="B379" s="39"/>
      <c r="C379" s="39"/>
      <c r="D379" s="46"/>
      <c r="E379" s="39"/>
      <c r="F379" s="39"/>
      <c r="G379" s="46"/>
      <c r="H379" s="82"/>
      <c r="I379" s="24"/>
    </row>
    <row r="380" spans="1:12">
      <c r="A380" s="336" t="s">
        <v>24</v>
      </c>
      <c r="B380" s="4"/>
      <c r="C380" s="4"/>
      <c r="D380" s="47"/>
      <c r="E380" s="40"/>
      <c r="F380" s="40"/>
      <c r="G380" s="47"/>
      <c r="H380" s="51"/>
      <c r="I380" s="24"/>
    </row>
    <row r="381" spans="1:12" s="15" customFormat="1" ht="42.75" hidden="1" customHeight="1" outlineLevel="1">
      <c r="A381" s="118" t="s">
        <v>65</v>
      </c>
      <c r="B381" s="615" t="s">
        <v>150</v>
      </c>
      <c r="C381" s="615"/>
      <c r="D381" s="615" t="s">
        <v>57</v>
      </c>
      <c r="E381" s="615"/>
      <c r="F381" s="615" t="s">
        <v>25</v>
      </c>
      <c r="G381" s="615"/>
      <c r="H381" s="616" t="s">
        <v>151</v>
      </c>
      <c r="I381" s="617"/>
    </row>
    <row r="382" spans="1:12" s="15" customFormat="1" ht="39" hidden="1" customHeight="1" outlineLevel="1">
      <c r="A382" s="119"/>
      <c r="B382" s="618" t="s">
        <v>59</v>
      </c>
      <c r="C382" s="618"/>
      <c r="D382" s="618" t="s">
        <v>61</v>
      </c>
      <c r="E382" s="618"/>
      <c r="F382" s="618" t="s">
        <v>60</v>
      </c>
      <c r="G382" s="618"/>
      <c r="H382" s="120"/>
      <c r="I382" s="121"/>
    </row>
    <row r="383" spans="1:12" hidden="1" outlineLevel="1">
      <c r="A383" s="30" t="s">
        <v>37</v>
      </c>
      <c r="B383" s="31"/>
      <c r="C383" s="32"/>
      <c r="D383" s="48"/>
      <c r="E383" s="32"/>
      <c r="F383" s="31"/>
      <c r="G383" s="49"/>
      <c r="H383" s="52"/>
      <c r="I383" s="33"/>
    </row>
    <row r="384" spans="1:12" hidden="1" outlineLevel="1">
      <c r="A384" s="17" t="s">
        <v>39</v>
      </c>
      <c r="B384" s="8"/>
      <c r="C384" s="11"/>
      <c r="D384" s="43"/>
      <c r="E384" s="8"/>
      <c r="F384" s="8"/>
      <c r="G384" s="43"/>
      <c r="H384" s="53"/>
      <c r="I384" s="7"/>
    </row>
    <row r="385" spans="1:9" hidden="1" outlineLevel="1">
      <c r="A385" s="17" t="s">
        <v>40</v>
      </c>
      <c r="B385" s="8"/>
      <c r="C385" s="11"/>
      <c r="D385" s="43"/>
      <c r="E385" s="8"/>
      <c r="F385" s="8"/>
      <c r="G385" s="43"/>
      <c r="H385" s="53"/>
      <c r="I385" s="7"/>
    </row>
    <row r="386" spans="1:9" hidden="1" outlineLevel="1">
      <c r="A386" s="18" t="s">
        <v>17</v>
      </c>
      <c r="B386" s="8"/>
      <c r="C386" s="11"/>
      <c r="D386" s="43"/>
      <c r="E386" s="8"/>
      <c r="F386" s="8"/>
      <c r="G386" s="43"/>
      <c r="H386" s="53"/>
      <c r="I386" s="7"/>
    </row>
    <row r="387" spans="1:9" hidden="1" outlineLevel="1">
      <c r="A387" s="18" t="s">
        <v>18</v>
      </c>
      <c r="B387" s="8"/>
      <c r="C387" s="11"/>
      <c r="D387" s="43"/>
      <c r="E387" s="8"/>
      <c r="F387" s="8"/>
      <c r="G387" s="43"/>
      <c r="H387" s="53"/>
      <c r="I387" s="7"/>
    </row>
    <row r="388" spans="1:9" hidden="1" outlineLevel="1">
      <c r="A388" s="18"/>
      <c r="B388" s="8"/>
      <c r="C388" s="11"/>
      <c r="D388" s="43"/>
      <c r="E388" s="8"/>
      <c r="F388" s="8"/>
      <c r="G388" s="43"/>
      <c r="H388" s="53"/>
      <c r="I388" s="7"/>
    </row>
    <row r="389" spans="1:9" hidden="1" outlineLevel="1">
      <c r="A389" s="17" t="s">
        <v>41</v>
      </c>
      <c r="B389" s="8"/>
      <c r="C389" s="11"/>
      <c r="D389" s="43"/>
      <c r="E389" s="8"/>
      <c r="F389" s="8"/>
      <c r="G389" s="43"/>
      <c r="H389" s="53"/>
      <c r="I389" s="7"/>
    </row>
    <row r="390" spans="1:9" hidden="1" outlineLevel="1">
      <c r="A390" s="17" t="s">
        <v>19</v>
      </c>
      <c r="B390" s="8"/>
      <c r="C390" s="11"/>
      <c r="D390" s="43"/>
      <c r="E390" s="8"/>
      <c r="F390" s="8"/>
      <c r="G390" s="43"/>
      <c r="H390" s="53"/>
      <c r="I390" s="7"/>
    </row>
    <row r="391" spans="1:9" hidden="1" outlineLevel="1">
      <c r="A391" s="18" t="s">
        <v>17</v>
      </c>
      <c r="B391" s="8"/>
      <c r="C391" s="11"/>
      <c r="D391" s="43"/>
      <c r="E391" s="8"/>
      <c r="F391" s="8"/>
      <c r="G391" s="43"/>
      <c r="H391" s="53"/>
      <c r="I391" s="7"/>
    </row>
    <row r="392" spans="1:9" hidden="1" outlineLevel="1">
      <c r="A392" s="18" t="s">
        <v>18</v>
      </c>
      <c r="B392" s="8"/>
      <c r="C392" s="11"/>
      <c r="D392" s="43"/>
      <c r="E392" s="8"/>
      <c r="F392" s="8"/>
      <c r="G392" s="43"/>
      <c r="H392" s="53"/>
      <c r="I392" s="7"/>
    </row>
    <row r="393" spans="1:9" hidden="1" outlineLevel="1">
      <c r="A393" s="18"/>
      <c r="B393" s="8"/>
      <c r="C393" s="11"/>
      <c r="D393" s="43"/>
      <c r="E393" s="8"/>
      <c r="F393" s="8"/>
      <c r="G393" s="43"/>
      <c r="H393" s="53"/>
      <c r="I393" s="7"/>
    </row>
    <row r="394" spans="1:9" hidden="1" outlineLevel="1">
      <c r="A394" s="18"/>
      <c r="B394" s="8"/>
      <c r="C394" s="11"/>
      <c r="D394" s="43"/>
      <c r="E394" s="8"/>
      <c r="F394" s="8"/>
      <c r="G394" s="43"/>
      <c r="H394" s="53"/>
      <c r="I394" s="7"/>
    </row>
    <row r="395" spans="1:9" ht="46.5" hidden="1" outlineLevel="1">
      <c r="A395" s="17" t="s">
        <v>66</v>
      </c>
      <c r="B395" s="8"/>
      <c r="C395" s="11"/>
      <c r="D395" s="43"/>
      <c r="E395" s="8"/>
      <c r="F395" s="8"/>
      <c r="G395" s="43"/>
      <c r="H395" s="53"/>
      <c r="I395" s="7"/>
    </row>
    <row r="396" spans="1:9" hidden="1" outlineLevel="1">
      <c r="A396" s="18" t="s">
        <v>4</v>
      </c>
      <c r="B396" s="36"/>
      <c r="C396" s="37"/>
      <c r="D396" s="44"/>
      <c r="E396" s="8"/>
      <c r="F396" s="8"/>
      <c r="G396" s="43"/>
      <c r="H396" s="53"/>
      <c r="I396" s="7"/>
    </row>
    <row r="397" spans="1:9" hidden="1" outlineLevel="1">
      <c r="A397" s="18" t="s">
        <v>5</v>
      </c>
      <c r="B397" s="36"/>
      <c r="C397" s="37"/>
      <c r="D397" s="44"/>
      <c r="E397" s="8"/>
      <c r="F397" s="8"/>
      <c r="G397" s="43"/>
      <c r="H397" s="53"/>
      <c r="I397" s="7"/>
    </row>
    <row r="398" spans="1:9" hidden="1" outlineLevel="1">
      <c r="A398" s="17" t="s">
        <v>22</v>
      </c>
      <c r="B398" s="8"/>
      <c r="C398" s="11"/>
      <c r="D398" s="43"/>
      <c r="E398" s="8"/>
      <c r="F398" s="8"/>
      <c r="G398" s="43"/>
      <c r="H398" s="53"/>
      <c r="I398" s="7"/>
    </row>
    <row r="399" spans="1:9" hidden="1" outlineLevel="1">
      <c r="A399" s="18" t="s">
        <v>21</v>
      </c>
      <c r="B399" s="8"/>
      <c r="C399" s="11"/>
      <c r="D399" s="43"/>
      <c r="E399" s="8"/>
      <c r="F399" s="8"/>
      <c r="G399" s="43"/>
      <c r="H399" s="53"/>
      <c r="I399" s="7"/>
    </row>
    <row r="400" spans="1:9" hidden="1" outlineLevel="1">
      <c r="A400" s="17" t="s">
        <v>20</v>
      </c>
      <c r="B400" s="8"/>
      <c r="C400" s="11"/>
      <c r="D400" s="43"/>
      <c r="E400" s="8"/>
      <c r="F400" s="8"/>
      <c r="G400" s="43"/>
      <c r="H400" s="53"/>
      <c r="I400" s="7"/>
    </row>
    <row r="401" spans="1:9" hidden="1" outlineLevel="1">
      <c r="A401" s="18" t="s">
        <v>17</v>
      </c>
      <c r="B401" s="8"/>
      <c r="C401" s="11"/>
      <c r="D401" s="43"/>
      <c r="E401" s="8"/>
      <c r="F401" s="8"/>
      <c r="G401" s="43"/>
      <c r="H401" s="53"/>
      <c r="I401" s="7"/>
    </row>
    <row r="402" spans="1:9" hidden="1" outlineLevel="1">
      <c r="A402" s="29" t="s">
        <v>42</v>
      </c>
      <c r="B402" s="10"/>
      <c r="C402" s="13"/>
      <c r="D402" s="45"/>
      <c r="E402" s="10"/>
      <c r="F402" s="10"/>
      <c r="G402" s="45"/>
      <c r="H402" s="54"/>
      <c r="I402" s="3"/>
    </row>
    <row r="403" spans="1:9" hidden="1" outlineLevel="1">
      <c r="A403" s="18" t="s">
        <v>17</v>
      </c>
      <c r="B403" s="8"/>
      <c r="C403" s="11"/>
      <c r="D403" s="43"/>
      <c r="E403" s="8"/>
      <c r="F403" s="8"/>
      <c r="G403" s="43"/>
      <c r="H403" s="53"/>
      <c r="I403" s="7"/>
    </row>
    <row r="404" spans="1:9" hidden="1" outlineLevel="1">
      <c r="A404" s="18" t="s">
        <v>18</v>
      </c>
      <c r="B404" s="8"/>
      <c r="C404" s="11"/>
      <c r="D404" s="43"/>
      <c r="E404" s="8"/>
      <c r="F404" s="8"/>
      <c r="G404" s="43"/>
      <c r="H404" s="53"/>
      <c r="I404" s="7"/>
    </row>
    <row r="405" spans="1:9" hidden="1" outlineLevel="1">
      <c r="A405" s="17" t="s">
        <v>43</v>
      </c>
      <c r="B405" s="8"/>
      <c r="C405" s="11"/>
      <c r="D405" s="43"/>
      <c r="E405" s="8"/>
      <c r="F405" s="8"/>
      <c r="G405" s="43"/>
      <c r="H405" s="53"/>
      <c r="I405" s="7"/>
    </row>
    <row r="406" spans="1:9" hidden="1" outlineLevel="1">
      <c r="A406" s="18" t="s">
        <v>17</v>
      </c>
      <c r="B406" s="8"/>
      <c r="C406" s="11"/>
      <c r="D406" s="43"/>
      <c r="E406" s="8"/>
      <c r="F406" s="8"/>
      <c r="G406" s="43"/>
      <c r="H406" s="53"/>
      <c r="I406" s="7"/>
    </row>
    <row r="407" spans="1:9" hidden="1" outlineLevel="1">
      <c r="A407" s="18" t="s">
        <v>18</v>
      </c>
      <c r="B407" s="8"/>
      <c r="C407" s="11"/>
      <c r="D407" s="43"/>
      <c r="E407" s="8"/>
      <c r="F407" s="8"/>
      <c r="G407" s="43"/>
      <c r="H407" s="53"/>
      <c r="I407" s="7"/>
    </row>
    <row r="408" spans="1:9" hidden="1" outlineLevel="1">
      <c r="A408" s="17" t="s">
        <v>44</v>
      </c>
      <c r="B408" s="8"/>
      <c r="C408" s="11"/>
      <c r="D408" s="43"/>
      <c r="E408" s="8"/>
      <c r="F408" s="8"/>
      <c r="G408" s="43"/>
      <c r="H408" s="53"/>
      <c r="I408" s="7"/>
    </row>
    <row r="409" spans="1:9" hidden="1" outlineLevel="1">
      <c r="A409" s="17" t="s">
        <v>45</v>
      </c>
      <c r="B409" s="8"/>
      <c r="C409" s="11"/>
      <c r="D409" s="43"/>
      <c r="E409" s="8"/>
      <c r="F409" s="8"/>
      <c r="G409" s="43"/>
      <c r="H409" s="53"/>
      <c r="I409" s="7"/>
    </row>
    <row r="410" spans="1:9" hidden="1" outlineLevel="1">
      <c r="A410" s="17" t="s">
        <v>19</v>
      </c>
      <c r="B410" s="8"/>
      <c r="C410" s="11"/>
      <c r="D410" s="43"/>
      <c r="E410" s="8"/>
      <c r="F410" s="8"/>
      <c r="G410" s="43"/>
      <c r="H410" s="53"/>
      <c r="I410" s="7"/>
    </row>
    <row r="411" spans="1:9" hidden="1" outlineLevel="1">
      <c r="A411" s="17" t="s">
        <v>46</v>
      </c>
      <c r="B411" s="8"/>
      <c r="C411" s="11"/>
      <c r="D411" s="43"/>
      <c r="E411" s="8"/>
      <c r="F411" s="8"/>
      <c r="G411" s="43"/>
      <c r="H411" s="53"/>
      <c r="I411" s="7"/>
    </row>
    <row r="412" spans="1:9" hidden="1" outlineLevel="1">
      <c r="A412" s="18" t="s">
        <v>17</v>
      </c>
      <c r="B412" s="8"/>
      <c r="C412" s="11"/>
      <c r="D412" s="43"/>
      <c r="E412" s="8"/>
      <c r="F412" s="8"/>
      <c r="G412" s="43"/>
      <c r="H412" s="53"/>
      <c r="I412" s="7"/>
    </row>
    <row r="413" spans="1:9" hidden="1" outlineLevel="1">
      <c r="A413" s="80" t="s">
        <v>18</v>
      </c>
      <c r="B413" s="10"/>
      <c r="C413" s="13"/>
      <c r="D413" s="45"/>
      <c r="E413" s="10"/>
      <c r="F413" s="10"/>
      <c r="G413" s="45"/>
      <c r="H413" s="54"/>
      <c r="I413" s="3"/>
    </row>
    <row r="414" spans="1:9" hidden="1" outlineLevel="1">
      <c r="A414" s="17" t="s">
        <v>22</v>
      </c>
      <c r="B414" s="8"/>
      <c r="C414" s="11"/>
      <c r="D414" s="43"/>
      <c r="E414" s="8"/>
      <c r="F414" s="8"/>
      <c r="G414" s="43"/>
      <c r="H414" s="53"/>
      <c r="I414" s="7"/>
    </row>
    <row r="415" spans="1:9" hidden="1" outlineLevel="1">
      <c r="A415" s="17" t="s">
        <v>46</v>
      </c>
      <c r="B415" s="8"/>
      <c r="C415" s="11"/>
      <c r="D415" s="43"/>
      <c r="E415" s="8"/>
      <c r="F415" s="8"/>
      <c r="G415" s="43"/>
      <c r="H415" s="53"/>
      <c r="I415" s="7"/>
    </row>
    <row r="416" spans="1:9" hidden="1" outlineLevel="1">
      <c r="A416" s="18" t="s">
        <v>23</v>
      </c>
      <c r="B416" s="8"/>
      <c r="C416" s="11"/>
      <c r="D416" s="43"/>
      <c r="E416" s="8"/>
      <c r="F416" s="8"/>
      <c r="G416" s="43"/>
      <c r="H416" s="53"/>
      <c r="I416" s="7"/>
    </row>
    <row r="417" spans="1:9" hidden="1" outlineLevel="1">
      <c r="A417" s="17" t="s">
        <v>20</v>
      </c>
      <c r="B417" s="8"/>
      <c r="C417" s="11"/>
      <c r="D417" s="43"/>
      <c r="E417" s="8"/>
      <c r="F417" s="8"/>
      <c r="G417" s="43"/>
      <c r="H417" s="53"/>
      <c r="I417" s="7"/>
    </row>
    <row r="418" spans="1:9" hidden="1" outlineLevel="1">
      <c r="A418" s="17" t="s">
        <v>46</v>
      </c>
      <c r="B418" s="8"/>
      <c r="C418" s="11"/>
      <c r="D418" s="43"/>
      <c r="E418" s="8"/>
      <c r="F418" s="8"/>
      <c r="G418" s="43"/>
      <c r="H418" s="53"/>
      <c r="I418" s="7"/>
    </row>
    <row r="419" spans="1:9" hidden="1" outlineLevel="1">
      <c r="A419" s="18" t="s">
        <v>23</v>
      </c>
      <c r="B419" s="8"/>
      <c r="C419" s="11"/>
      <c r="D419" s="43"/>
      <c r="E419" s="8"/>
      <c r="F419" s="8"/>
      <c r="G419" s="43"/>
      <c r="H419" s="53"/>
      <c r="I419" s="7"/>
    </row>
    <row r="420" spans="1:9" hidden="1" outlineLevel="1">
      <c r="A420" s="17" t="s">
        <v>47</v>
      </c>
      <c r="B420" s="8"/>
      <c r="C420" s="11"/>
      <c r="D420" s="43"/>
      <c r="E420" s="8"/>
      <c r="F420" s="8"/>
      <c r="G420" s="43"/>
      <c r="H420" s="53"/>
      <c r="I420" s="7"/>
    </row>
    <row r="421" spans="1:9" hidden="1" outlineLevel="1">
      <c r="A421" s="17" t="s">
        <v>19</v>
      </c>
      <c r="B421" s="8"/>
      <c r="C421" s="11"/>
      <c r="D421" s="43"/>
      <c r="E421" s="8"/>
      <c r="F421" s="8"/>
      <c r="G421" s="43"/>
      <c r="H421" s="53"/>
      <c r="I421" s="7"/>
    </row>
    <row r="422" spans="1:9" hidden="1" outlineLevel="1">
      <c r="A422" s="17" t="s">
        <v>48</v>
      </c>
      <c r="B422" s="8"/>
      <c r="C422" s="11"/>
      <c r="D422" s="43"/>
      <c r="E422" s="8"/>
      <c r="F422" s="8"/>
      <c r="G422" s="43"/>
      <c r="H422" s="53"/>
      <c r="I422" s="7"/>
    </row>
    <row r="423" spans="1:9" hidden="1" outlineLevel="1">
      <c r="A423" s="18" t="s">
        <v>17</v>
      </c>
      <c r="B423" s="8"/>
      <c r="C423" s="11"/>
      <c r="D423" s="43"/>
      <c r="E423" s="8"/>
      <c r="F423" s="8"/>
      <c r="G423" s="43"/>
      <c r="H423" s="53"/>
      <c r="I423" s="7"/>
    </row>
    <row r="424" spans="1:9" hidden="1" outlineLevel="1">
      <c r="A424" s="18" t="s">
        <v>18</v>
      </c>
      <c r="B424" s="8"/>
      <c r="C424" s="11"/>
      <c r="D424" s="43"/>
      <c r="E424" s="8"/>
      <c r="F424" s="8"/>
      <c r="G424" s="43"/>
      <c r="H424" s="53"/>
      <c r="I424" s="7"/>
    </row>
    <row r="425" spans="1:9" hidden="1" outlineLevel="1">
      <c r="A425" s="17" t="s">
        <v>22</v>
      </c>
      <c r="B425" s="8"/>
      <c r="C425" s="11"/>
      <c r="D425" s="43"/>
      <c r="E425" s="8"/>
      <c r="F425" s="8"/>
      <c r="G425" s="43"/>
      <c r="H425" s="53"/>
      <c r="I425" s="7"/>
    </row>
    <row r="426" spans="1:9" hidden="1" outlineLevel="1">
      <c r="A426" s="17" t="s">
        <v>49</v>
      </c>
      <c r="B426" s="8"/>
      <c r="C426" s="11"/>
      <c r="D426" s="43"/>
      <c r="E426" s="8"/>
      <c r="F426" s="8"/>
      <c r="G426" s="43"/>
      <c r="H426" s="53"/>
      <c r="I426" s="7"/>
    </row>
    <row r="427" spans="1:9" hidden="1" outlineLevel="1">
      <c r="A427" s="18" t="s">
        <v>23</v>
      </c>
      <c r="B427" s="8"/>
      <c r="C427" s="11"/>
      <c r="D427" s="43"/>
      <c r="E427" s="8"/>
      <c r="F427" s="8"/>
      <c r="G427" s="43"/>
      <c r="H427" s="53"/>
      <c r="I427" s="7"/>
    </row>
    <row r="428" spans="1:9" hidden="1" outlineLevel="1">
      <c r="A428" s="17" t="s">
        <v>20</v>
      </c>
      <c r="B428" s="8"/>
      <c r="C428" s="11"/>
      <c r="D428" s="43"/>
      <c r="E428" s="8"/>
      <c r="F428" s="8"/>
      <c r="G428" s="43"/>
      <c r="H428" s="53"/>
      <c r="I428" s="7"/>
    </row>
    <row r="429" spans="1:9" hidden="1" outlineLevel="1">
      <c r="A429" s="17" t="s">
        <v>49</v>
      </c>
      <c r="B429" s="8"/>
      <c r="C429" s="11"/>
      <c r="D429" s="43"/>
      <c r="E429" s="8"/>
      <c r="F429" s="8"/>
      <c r="G429" s="43"/>
      <c r="H429" s="53"/>
      <c r="I429" s="7"/>
    </row>
    <row r="430" spans="1:9" hidden="1" outlineLevel="1">
      <c r="A430" s="80" t="s">
        <v>23</v>
      </c>
      <c r="B430" s="10"/>
      <c r="C430" s="13"/>
      <c r="D430" s="45"/>
      <c r="E430" s="10"/>
      <c r="F430" s="10"/>
      <c r="G430" s="45"/>
      <c r="H430" s="54"/>
      <c r="I430" s="3"/>
    </row>
    <row r="431" spans="1:9" hidden="1" outlineLevel="1">
      <c r="A431" s="17" t="s">
        <v>51</v>
      </c>
      <c r="B431" s="8"/>
      <c r="C431" s="11"/>
      <c r="D431" s="43"/>
      <c r="E431" s="8"/>
      <c r="F431" s="8"/>
      <c r="G431" s="43"/>
      <c r="H431" s="53"/>
      <c r="I431" s="7"/>
    </row>
    <row r="432" spans="1:9" hidden="1" outlineLevel="1">
      <c r="A432" s="17" t="s">
        <v>50</v>
      </c>
      <c r="B432" s="8"/>
      <c r="C432" s="11"/>
      <c r="D432" s="43"/>
      <c r="E432" s="8"/>
      <c r="F432" s="8"/>
      <c r="G432" s="43"/>
      <c r="H432" s="53"/>
      <c r="I432" s="7"/>
    </row>
    <row r="433" spans="1:9" ht="43.5" hidden="1" outlineLevel="1">
      <c r="A433" s="17" t="s">
        <v>52</v>
      </c>
      <c r="B433" s="8"/>
      <c r="C433" s="11"/>
      <c r="D433" s="43"/>
      <c r="E433" s="8"/>
      <c r="F433" s="8"/>
      <c r="G433" s="43"/>
      <c r="H433" s="53"/>
      <c r="I433" s="7"/>
    </row>
    <row r="434" spans="1:9" hidden="1" outlineLevel="1">
      <c r="A434" s="17" t="s">
        <v>53</v>
      </c>
      <c r="B434" s="8"/>
      <c r="C434" s="11"/>
      <c r="D434" s="43"/>
      <c r="E434" s="8"/>
      <c r="F434" s="8"/>
      <c r="G434" s="43"/>
      <c r="H434" s="53"/>
      <c r="I434" s="7"/>
    </row>
    <row r="435" spans="1:9" ht="43.5" hidden="1" outlineLevel="1">
      <c r="A435" s="17" t="s">
        <v>52</v>
      </c>
      <c r="B435" s="8"/>
      <c r="C435" s="11"/>
      <c r="D435" s="43"/>
      <c r="E435" s="8"/>
      <c r="F435" s="8"/>
      <c r="G435" s="43"/>
      <c r="H435" s="53"/>
      <c r="I435" s="7"/>
    </row>
    <row r="436" spans="1:9" hidden="1" outlineLevel="1">
      <c r="A436" s="17" t="s">
        <v>54</v>
      </c>
      <c r="B436" s="8"/>
      <c r="C436" s="11"/>
      <c r="D436" s="43"/>
      <c r="E436" s="8"/>
      <c r="F436" s="8"/>
      <c r="G436" s="43"/>
      <c r="H436" s="53"/>
      <c r="I436" s="7"/>
    </row>
    <row r="437" spans="1:9" ht="43.5" hidden="1" outlineLevel="1">
      <c r="A437" s="17" t="s">
        <v>52</v>
      </c>
      <c r="B437" s="8"/>
      <c r="C437" s="11"/>
      <c r="D437" s="43"/>
      <c r="E437" s="8"/>
      <c r="F437" s="8"/>
      <c r="G437" s="43"/>
      <c r="H437" s="53"/>
      <c r="I437" s="7"/>
    </row>
    <row r="438" spans="1:9" hidden="1" outlineLevel="1">
      <c r="A438" s="16" t="s">
        <v>2</v>
      </c>
      <c r="B438" s="8"/>
      <c r="C438" s="11"/>
      <c r="D438" s="43"/>
      <c r="E438" s="8"/>
      <c r="F438" s="8"/>
      <c r="G438" s="43"/>
      <c r="H438" s="53"/>
      <c r="I438" s="7"/>
    </row>
    <row r="439" spans="1:9" hidden="1" outlineLevel="1">
      <c r="A439" s="19" t="s">
        <v>1</v>
      </c>
      <c r="B439" s="10"/>
      <c r="C439" s="13"/>
      <c r="D439" s="45"/>
      <c r="E439" s="10"/>
      <c r="F439" s="10"/>
      <c r="G439" s="45"/>
      <c r="H439" s="54"/>
      <c r="I439" s="3"/>
    </row>
    <row r="440" spans="1:9" hidden="1" outlineLevel="1"/>
    <row r="441" spans="1:9" hidden="1" outlineLevel="1">
      <c r="A441" s="57" t="s">
        <v>63</v>
      </c>
    </row>
    <row r="442" spans="1:9" hidden="1" outlineLevel="1">
      <c r="A442" s="58" t="s">
        <v>152</v>
      </c>
    </row>
    <row r="443" spans="1:9" hidden="1" outlineLevel="1">
      <c r="A443" s="122" t="s">
        <v>153</v>
      </c>
      <c r="B443"/>
      <c r="C443" s="55"/>
      <c r="D443"/>
      <c r="E443"/>
      <c r="F443"/>
      <c r="G443"/>
    </row>
    <row r="444" spans="1:9" hidden="1" outlineLevel="1">
      <c r="A444" s="56" t="s">
        <v>154</v>
      </c>
      <c r="B444"/>
      <c r="C444" s="55"/>
      <c r="D444"/>
      <c r="F444"/>
    </row>
    <row r="445" spans="1:9" collapsed="1">
      <c r="A445" s="56"/>
      <c r="B445"/>
      <c r="C445"/>
      <c r="D445"/>
      <c r="E445"/>
      <c r="F445" s="55"/>
      <c r="G445"/>
    </row>
    <row r="446" spans="1:9">
      <c r="A446" s="56"/>
      <c r="B446"/>
      <c r="C446"/>
      <c r="D446"/>
      <c r="E446"/>
      <c r="F446" s="55"/>
      <c r="G446"/>
    </row>
    <row r="447" spans="1:9">
      <c r="A447" s="56"/>
      <c r="B447"/>
      <c r="C447" s="55"/>
      <c r="D447"/>
      <c r="E447"/>
      <c r="F447"/>
      <c r="G447"/>
    </row>
    <row r="448" spans="1:9">
      <c r="A448" s="56"/>
      <c r="B448"/>
      <c r="C448"/>
      <c r="D448"/>
      <c r="E448"/>
      <c r="F448" s="55"/>
      <c r="G448"/>
    </row>
    <row r="449" spans="1:7">
      <c r="A449" s="1"/>
      <c r="B449"/>
      <c r="C449" s="55"/>
      <c r="D449"/>
      <c r="E449"/>
      <c r="F449"/>
      <c r="G449"/>
    </row>
    <row r="450" spans="1:7">
      <c r="A450"/>
      <c r="B450"/>
      <c r="C450"/>
      <c r="D450"/>
      <c r="E450"/>
      <c r="F450" s="55"/>
      <c r="G450"/>
    </row>
  </sheetData>
  <mergeCells count="14">
    <mergeCell ref="B381:C381"/>
    <mergeCell ref="D381:E381"/>
    <mergeCell ref="F381:G381"/>
    <mergeCell ref="H381:I381"/>
    <mergeCell ref="B382:C382"/>
    <mergeCell ref="D382:E382"/>
    <mergeCell ref="F382:G382"/>
    <mergeCell ref="A1:I1"/>
    <mergeCell ref="A3:B3"/>
    <mergeCell ref="H4:I4"/>
    <mergeCell ref="A5:A6"/>
    <mergeCell ref="B5:D5"/>
    <mergeCell ref="E5:G5"/>
    <mergeCell ref="I5:I6"/>
  </mergeCells>
  <pageMargins left="0.59055118110236227" right="0.39370078740157483" top="0.74803149606299213" bottom="0.52" header="0.31496062992125984" footer="0.31496062992125984"/>
  <pageSetup paperSize="9" scale="70" fitToHeight="0" orientation="landscape" useFirstPageNumber="1" r:id="rId1"/>
  <headerFooter differentFirst="1">
    <oddHeader>&amp;C&amp;"TH SarabunPSK,ธรรมดา"&amp;16&amp;P</oddHeader>
    <firstHeader>&amp;Rแบบ ขส. 60 - 2</firstHeader>
  </headerFooter>
  <rowBreaks count="8" manualBreakCount="8">
    <brk id="29" max="16383" man="1"/>
    <brk id="54" max="16383" man="1"/>
    <brk id="84" max="8" man="1"/>
    <brk id="109" max="8" man="1"/>
    <brk id="141" max="8" man="1"/>
    <brk id="193" max="16383" man="1"/>
    <brk id="353" max="16383" man="1"/>
    <brk id="3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101"/>
  <sheetViews>
    <sheetView topLeftCell="A61" zoomScale="80" zoomScaleNormal="80" workbookViewId="0">
      <selection activeCell="I84" sqref="I84"/>
    </sheetView>
  </sheetViews>
  <sheetFormatPr defaultColWidth="8.85546875" defaultRowHeight="24"/>
  <cols>
    <col min="1" max="1" width="3" style="323" customWidth="1"/>
    <col min="2" max="2" width="2.7109375" style="323" customWidth="1"/>
    <col min="3" max="3" width="46.42578125" style="324" customWidth="1"/>
    <col min="4" max="6" width="10.7109375" style="324" customWidth="1"/>
    <col min="7" max="7" width="12.7109375" style="324" customWidth="1"/>
    <col min="8" max="14" width="10.7109375" style="324" customWidth="1"/>
    <col min="15" max="15" width="15.28515625" style="324" customWidth="1"/>
    <col min="16" max="16" width="14" style="258" customWidth="1"/>
    <col min="17" max="23" width="8.85546875" style="324"/>
    <col min="24" max="46" width="8.85546875" style="258"/>
    <col min="47" max="16384" width="8.85546875" style="324"/>
  </cols>
  <sheetData>
    <row r="1" spans="1:46" s="253" customFormat="1" ht="24" customHeight="1">
      <c r="A1" s="251" t="s">
        <v>653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</row>
    <row r="2" spans="1:46" s="253" customFormat="1" ht="24" customHeight="1">
      <c r="A2" s="254" t="s">
        <v>654</v>
      </c>
      <c r="B2" s="254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</row>
    <row r="3" spans="1:46" s="253" customFormat="1">
      <c r="A3" s="251" t="s">
        <v>252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253" customFormat="1" ht="24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 t="s">
        <v>355</v>
      </c>
      <c r="P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</row>
    <row r="5" spans="1:46" s="253" customFormat="1" ht="6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</row>
    <row r="6" spans="1:46" s="258" customFormat="1" ht="21.95" customHeight="1">
      <c r="A6" s="619" t="s">
        <v>356</v>
      </c>
      <c r="B6" s="620"/>
      <c r="C6" s="621"/>
      <c r="D6" s="256" t="s">
        <v>357</v>
      </c>
      <c r="E6" s="256"/>
      <c r="F6" s="256"/>
      <c r="G6" s="257"/>
      <c r="H6" s="256" t="s">
        <v>641</v>
      </c>
      <c r="I6" s="256"/>
      <c r="J6" s="256"/>
      <c r="K6" s="257"/>
      <c r="L6" s="256" t="s">
        <v>655</v>
      </c>
      <c r="M6" s="256"/>
      <c r="N6" s="256"/>
      <c r="O6" s="257"/>
    </row>
    <row r="7" spans="1:46" s="263" customFormat="1" ht="26.25" customHeight="1">
      <c r="A7" s="622" t="s">
        <v>358</v>
      </c>
      <c r="B7" s="623"/>
      <c r="C7" s="624"/>
      <c r="D7" s="259" t="s">
        <v>359</v>
      </c>
      <c r="E7" s="260" t="s">
        <v>360</v>
      </c>
      <c r="F7" s="259" t="s">
        <v>361</v>
      </c>
      <c r="G7" s="261" t="s">
        <v>362</v>
      </c>
      <c r="H7" s="259" t="s">
        <v>359</v>
      </c>
      <c r="I7" s="260" t="s">
        <v>360</v>
      </c>
      <c r="J7" s="259" t="s">
        <v>361</v>
      </c>
      <c r="K7" s="261" t="s">
        <v>362</v>
      </c>
      <c r="L7" s="259" t="s">
        <v>359</v>
      </c>
      <c r="M7" s="260" t="s">
        <v>360</v>
      </c>
      <c r="N7" s="259" t="s">
        <v>361</v>
      </c>
      <c r="O7" s="261" t="s">
        <v>362</v>
      </c>
      <c r="P7" s="262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</row>
    <row r="8" spans="1:46" s="263" customFormat="1" ht="26.25" customHeight="1">
      <c r="A8" s="625"/>
      <c r="B8" s="626"/>
      <c r="C8" s="627"/>
      <c r="D8" s="264" t="s">
        <v>360</v>
      </c>
      <c r="E8" s="265"/>
      <c r="F8" s="264" t="s">
        <v>360</v>
      </c>
      <c r="G8" s="266"/>
      <c r="H8" s="264" t="s">
        <v>360</v>
      </c>
      <c r="I8" s="265"/>
      <c r="J8" s="264" t="s">
        <v>360</v>
      </c>
      <c r="K8" s="266"/>
      <c r="L8" s="264" t="s">
        <v>360</v>
      </c>
      <c r="M8" s="265"/>
      <c r="N8" s="264" t="s">
        <v>360</v>
      </c>
      <c r="O8" s="266"/>
      <c r="P8" s="262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</row>
    <row r="9" spans="1:46" s="263" customFormat="1" ht="21" customHeight="1">
      <c r="A9" s="267"/>
      <c r="B9" s="268"/>
      <c r="C9" s="269" t="s">
        <v>0</v>
      </c>
      <c r="D9" s="270">
        <f t="shared" ref="D9:O9" si="0">SUM(D10+D58+D66)</f>
        <v>0</v>
      </c>
      <c r="E9" s="270">
        <f t="shared" si="0"/>
        <v>0</v>
      </c>
      <c r="F9" s="270">
        <f t="shared" si="0"/>
        <v>0</v>
      </c>
      <c r="G9" s="270">
        <f t="shared" si="0"/>
        <v>0</v>
      </c>
      <c r="H9" s="270">
        <f t="shared" si="0"/>
        <v>0</v>
      </c>
      <c r="I9" s="270">
        <f t="shared" si="0"/>
        <v>0</v>
      </c>
      <c r="J9" s="270">
        <f t="shared" si="0"/>
        <v>0</v>
      </c>
      <c r="K9" s="270">
        <f t="shared" si="0"/>
        <v>0</v>
      </c>
      <c r="L9" s="270">
        <f t="shared" si="0"/>
        <v>0</v>
      </c>
      <c r="M9" s="270">
        <f t="shared" si="0"/>
        <v>0</v>
      </c>
      <c r="N9" s="270">
        <f t="shared" si="0"/>
        <v>0</v>
      </c>
      <c r="O9" s="270">
        <f t="shared" si="0"/>
        <v>0</v>
      </c>
      <c r="P9" s="262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</row>
    <row r="10" spans="1:46" s="273" customFormat="1" ht="31.5" customHeight="1">
      <c r="A10" s="628" t="s">
        <v>363</v>
      </c>
      <c r="B10" s="629"/>
      <c r="C10" s="630"/>
      <c r="D10" s="271">
        <f>SUM(D11:D51)</f>
        <v>0</v>
      </c>
      <c r="E10" s="271">
        <f>SUM(E11+E19+E33+E43+E48)</f>
        <v>0</v>
      </c>
      <c r="F10" s="271">
        <f>SUM(F11:F51)</f>
        <v>0</v>
      </c>
      <c r="G10" s="271">
        <f>SUM(G11+G19+G33+G43+G48)</f>
        <v>0</v>
      </c>
      <c r="H10" s="271">
        <f>SUM(H11:H51)</f>
        <v>0</v>
      </c>
      <c r="I10" s="271">
        <f>SUM(I11+I19+I33+I43+I48)</f>
        <v>0</v>
      </c>
      <c r="J10" s="271">
        <f>SUM(J11:J51)</f>
        <v>0</v>
      </c>
      <c r="K10" s="271">
        <f>SUM(K11+K19+K33+K43+K48)</f>
        <v>0</v>
      </c>
      <c r="L10" s="271">
        <f>SUM(L11:L51)</f>
        <v>0</v>
      </c>
      <c r="M10" s="271">
        <f>SUM(M11+M19+M33+M43+M48)</f>
        <v>0</v>
      </c>
      <c r="N10" s="271">
        <f>SUM(N11:N51)</f>
        <v>0</v>
      </c>
      <c r="O10" s="271">
        <f>SUM(O11+O19+O33+O43+O48)</f>
        <v>0</v>
      </c>
      <c r="P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</row>
    <row r="11" spans="1:46" s="281" customFormat="1" ht="25.9" customHeight="1">
      <c r="A11" s="274" t="s">
        <v>364</v>
      </c>
      <c r="B11" s="275" t="s">
        <v>365</v>
      </c>
      <c r="C11" s="276"/>
      <c r="D11" s="277">
        <v>0</v>
      </c>
      <c r="E11" s="278">
        <f>SUM(E12:E18)</f>
        <v>0</v>
      </c>
      <c r="F11" s="277">
        <v>0</v>
      </c>
      <c r="G11" s="279">
        <f>SUM(D11:F11)</f>
        <v>0</v>
      </c>
      <c r="H11" s="277">
        <v>0</v>
      </c>
      <c r="I11" s="277">
        <f>SUM(I12:I18)</f>
        <v>0</v>
      </c>
      <c r="J11" s="277">
        <v>0</v>
      </c>
      <c r="K11" s="279">
        <f>SUM(H11:J11)</f>
        <v>0</v>
      </c>
      <c r="L11" s="277">
        <v>0</v>
      </c>
      <c r="M11" s="277">
        <f>SUM(M12:M18)</f>
        <v>0</v>
      </c>
      <c r="N11" s="277">
        <v>0</v>
      </c>
      <c r="O11" s="279">
        <f>SUM(L11:N11)</f>
        <v>0</v>
      </c>
      <c r="P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</row>
    <row r="12" spans="1:46" s="273" customFormat="1" ht="25.9" customHeight="1">
      <c r="A12" s="282"/>
      <c r="B12" s="283" t="s">
        <v>366</v>
      </c>
      <c r="C12" s="284" t="s">
        <v>367</v>
      </c>
      <c r="D12" s="285">
        <v>0</v>
      </c>
      <c r="E12" s="286">
        <v>0</v>
      </c>
      <c r="F12" s="287">
        <v>0</v>
      </c>
      <c r="G12" s="288">
        <f t="shared" ref="G12:G51" si="1">SUM(D12:F12)</f>
        <v>0</v>
      </c>
      <c r="H12" s="287">
        <v>0</v>
      </c>
      <c r="I12" s="286">
        <v>0</v>
      </c>
      <c r="J12" s="287">
        <v>0</v>
      </c>
      <c r="K12" s="289">
        <f>SUM(H12:J12)</f>
        <v>0</v>
      </c>
      <c r="L12" s="287">
        <v>0</v>
      </c>
      <c r="M12" s="286">
        <v>0</v>
      </c>
      <c r="N12" s="287">
        <v>0</v>
      </c>
      <c r="O12" s="289">
        <f>SUM(L12:N12)</f>
        <v>0</v>
      </c>
      <c r="P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</row>
    <row r="13" spans="1:46" s="273" customFormat="1" ht="25.9" customHeight="1">
      <c r="A13" s="282"/>
      <c r="B13" s="283" t="s">
        <v>368</v>
      </c>
      <c r="C13" s="284" t="s">
        <v>369</v>
      </c>
      <c r="D13" s="285">
        <v>0</v>
      </c>
      <c r="E13" s="286">
        <v>0</v>
      </c>
      <c r="F13" s="287">
        <v>0</v>
      </c>
      <c r="G13" s="288">
        <f t="shared" si="1"/>
        <v>0</v>
      </c>
      <c r="H13" s="287">
        <v>0</v>
      </c>
      <c r="I13" s="286">
        <v>0</v>
      </c>
      <c r="J13" s="287">
        <v>0</v>
      </c>
      <c r="K13" s="289">
        <f t="shared" ref="K13:K51" si="2">SUM(H13:J13)</f>
        <v>0</v>
      </c>
      <c r="L13" s="287">
        <v>0</v>
      </c>
      <c r="M13" s="286">
        <v>0</v>
      </c>
      <c r="N13" s="287">
        <v>0</v>
      </c>
      <c r="O13" s="289">
        <f t="shared" ref="O13:O51" si="3">SUM(L13:N13)</f>
        <v>0</v>
      </c>
      <c r="P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</row>
    <row r="14" spans="1:46" s="273" customFormat="1" ht="25.9" customHeight="1">
      <c r="A14" s="282"/>
      <c r="B14" s="283" t="s">
        <v>370</v>
      </c>
      <c r="C14" s="284" t="s">
        <v>371</v>
      </c>
      <c r="D14" s="285">
        <v>0</v>
      </c>
      <c r="E14" s="286">
        <v>0</v>
      </c>
      <c r="F14" s="287">
        <v>0</v>
      </c>
      <c r="G14" s="288">
        <f t="shared" si="1"/>
        <v>0</v>
      </c>
      <c r="H14" s="287">
        <v>0</v>
      </c>
      <c r="I14" s="286">
        <v>0</v>
      </c>
      <c r="J14" s="287">
        <v>0</v>
      </c>
      <c r="K14" s="289">
        <f t="shared" si="2"/>
        <v>0</v>
      </c>
      <c r="L14" s="287">
        <v>0</v>
      </c>
      <c r="M14" s="286">
        <v>0</v>
      </c>
      <c r="N14" s="287">
        <v>0</v>
      </c>
      <c r="O14" s="289">
        <f t="shared" si="3"/>
        <v>0</v>
      </c>
      <c r="P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</row>
    <row r="15" spans="1:46" s="273" customFormat="1" ht="25.9" customHeight="1">
      <c r="A15" s="282"/>
      <c r="B15" s="283" t="s">
        <v>372</v>
      </c>
      <c r="C15" s="284" t="s">
        <v>373</v>
      </c>
      <c r="D15" s="285">
        <v>0</v>
      </c>
      <c r="E15" s="286">
        <v>0</v>
      </c>
      <c r="F15" s="287">
        <v>0</v>
      </c>
      <c r="G15" s="288">
        <f t="shared" si="1"/>
        <v>0</v>
      </c>
      <c r="H15" s="287">
        <v>0</v>
      </c>
      <c r="I15" s="286">
        <v>0</v>
      </c>
      <c r="J15" s="287">
        <v>0</v>
      </c>
      <c r="K15" s="289">
        <f t="shared" si="2"/>
        <v>0</v>
      </c>
      <c r="L15" s="287">
        <v>0</v>
      </c>
      <c r="M15" s="286">
        <v>0</v>
      </c>
      <c r="N15" s="287">
        <v>0</v>
      </c>
      <c r="O15" s="289">
        <f t="shared" si="3"/>
        <v>0</v>
      </c>
      <c r="P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</row>
    <row r="16" spans="1:46" s="273" customFormat="1" ht="25.9" customHeight="1">
      <c r="A16" s="282"/>
      <c r="B16" s="283" t="s">
        <v>374</v>
      </c>
      <c r="C16" s="284" t="s">
        <v>375</v>
      </c>
      <c r="D16" s="285">
        <v>0</v>
      </c>
      <c r="E16" s="286">
        <v>0</v>
      </c>
      <c r="F16" s="287">
        <v>0</v>
      </c>
      <c r="G16" s="288">
        <f t="shared" si="1"/>
        <v>0</v>
      </c>
      <c r="H16" s="287">
        <v>0</v>
      </c>
      <c r="I16" s="286">
        <v>0</v>
      </c>
      <c r="J16" s="287">
        <v>0</v>
      </c>
      <c r="K16" s="289">
        <f t="shared" si="2"/>
        <v>0</v>
      </c>
      <c r="L16" s="287">
        <v>0</v>
      </c>
      <c r="M16" s="286">
        <v>0</v>
      </c>
      <c r="N16" s="287">
        <v>0</v>
      </c>
      <c r="O16" s="289">
        <f t="shared" si="3"/>
        <v>0</v>
      </c>
      <c r="P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</row>
    <row r="17" spans="1:46" s="273" customFormat="1" ht="25.9" customHeight="1">
      <c r="A17" s="282"/>
      <c r="B17" s="283" t="s">
        <v>376</v>
      </c>
      <c r="C17" s="284" t="s">
        <v>377</v>
      </c>
      <c r="D17" s="285">
        <v>0</v>
      </c>
      <c r="E17" s="286">
        <v>0</v>
      </c>
      <c r="F17" s="287">
        <v>0</v>
      </c>
      <c r="G17" s="288">
        <f t="shared" si="1"/>
        <v>0</v>
      </c>
      <c r="H17" s="287">
        <v>0</v>
      </c>
      <c r="I17" s="286">
        <v>0</v>
      </c>
      <c r="J17" s="287">
        <v>0</v>
      </c>
      <c r="K17" s="289">
        <f t="shared" si="2"/>
        <v>0</v>
      </c>
      <c r="L17" s="287">
        <v>0</v>
      </c>
      <c r="M17" s="286">
        <v>0</v>
      </c>
      <c r="N17" s="287">
        <v>0</v>
      </c>
      <c r="O17" s="289">
        <f t="shared" si="3"/>
        <v>0</v>
      </c>
      <c r="P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</row>
    <row r="18" spans="1:46" s="273" customFormat="1" ht="25.9" customHeight="1">
      <c r="A18" s="282"/>
      <c r="B18" s="283" t="s">
        <v>378</v>
      </c>
      <c r="C18" s="284" t="s">
        <v>379</v>
      </c>
      <c r="D18" s="285">
        <v>0</v>
      </c>
      <c r="E18" s="286">
        <v>0</v>
      </c>
      <c r="F18" s="287">
        <v>0</v>
      </c>
      <c r="G18" s="288">
        <f t="shared" si="1"/>
        <v>0</v>
      </c>
      <c r="H18" s="287">
        <v>0</v>
      </c>
      <c r="I18" s="286">
        <v>0</v>
      </c>
      <c r="J18" s="287">
        <v>0</v>
      </c>
      <c r="K18" s="289">
        <f t="shared" si="2"/>
        <v>0</v>
      </c>
      <c r="L18" s="287">
        <v>0</v>
      </c>
      <c r="M18" s="286">
        <v>0</v>
      </c>
      <c r="N18" s="287">
        <v>0</v>
      </c>
      <c r="O18" s="289">
        <f t="shared" si="3"/>
        <v>0</v>
      </c>
      <c r="P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</row>
    <row r="19" spans="1:46" s="281" customFormat="1" ht="25.9" customHeight="1">
      <c r="A19" s="274" t="s">
        <v>380</v>
      </c>
      <c r="B19" s="275" t="s">
        <v>381</v>
      </c>
      <c r="C19" s="290"/>
      <c r="D19" s="287">
        <v>0</v>
      </c>
      <c r="E19" s="291">
        <f>SUM(E20:E26)</f>
        <v>0</v>
      </c>
      <c r="F19" s="287">
        <v>0</v>
      </c>
      <c r="G19" s="292">
        <f t="shared" si="1"/>
        <v>0</v>
      </c>
      <c r="H19" s="287">
        <v>0</v>
      </c>
      <c r="I19" s="293">
        <v>0</v>
      </c>
      <c r="J19" s="287">
        <v>0</v>
      </c>
      <c r="K19" s="294">
        <f t="shared" si="2"/>
        <v>0</v>
      </c>
      <c r="L19" s="287">
        <v>0</v>
      </c>
      <c r="M19" s="293">
        <f>SUM(M20:M26)</f>
        <v>0</v>
      </c>
      <c r="N19" s="287">
        <v>0</v>
      </c>
      <c r="O19" s="289">
        <f t="shared" si="3"/>
        <v>0</v>
      </c>
      <c r="P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</row>
    <row r="20" spans="1:46" s="273" customFormat="1" ht="25.9" customHeight="1">
      <c r="A20" s="282"/>
      <c r="B20" s="283" t="s">
        <v>382</v>
      </c>
      <c r="C20" s="284" t="s">
        <v>383</v>
      </c>
      <c r="D20" s="285">
        <v>0</v>
      </c>
      <c r="E20" s="286">
        <v>0</v>
      </c>
      <c r="F20" s="287">
        <v>0</v>
      </c>
      <c r="G20" s="288">
        <f t="shared" si="1"/>
        <v>0</v>
      </c>
      <c r="H20" s="287">
        <v>0</v>
      </c>
      <c r="I20" s="286">
        <v>0</v>
      </c>
      <c r="J20" s="287">
        <v>0</v>
      </c>
      <c r="K20" s="289">
        <f t="shared" si="2"/>
        <v>0</v>
      </c>
      <c r="L20" s="287">
        <v>0</v>
      </c>
      <c r="M20" s="286">
        <v>0</v>
      </c>
      <c r="N20" s="287">
        <v>0</v>
      </c>
      <c r="O20" s="289">
        <f t="shared" si="3"/>
        <v>0</v>
      </c>
      <c r="P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</row>
    <row r="21" spans="1:46" s="273" customFormat="1" ht="25.9" customHeight="1">
      <c r="A21" s="282"/>
      <c r="B21" s="283" t="s">
        <v>384</v>
      </c>
      <c r="C21" s="284" t="s">
        <v>385</v>
      </c>
      <c r="D21" s="285">
        <v>0</v>
      </c>
      <c r="E21" s="286">
        <v>0</v>
      </c>
      <c r="F21" s="287">
        <v>0</v>
      </c>
      <c r="G21" s="288">
        <f t="shared" si="1"/>
        <v>0</v>
      </c>
      <c r="H21" s="287">
        <v>0</v>
      </c>
      <c r="I21" s="286">
        <v>0</v>
      </c>
      <c r="J21" s="287">
        <v>0</v>
      </c>
      <c r="K21" s="289">
        <f t="shared" si="2"/>
        <v>0</v>
      </c>
      <c r="L21" s="287">
        <v>0</v>
      </c>
      <c r="M21" s="286">
        <v>0</v>
      </c>
      <c r="N21" s="287">
        <v>0</v>
      </c>
      <c r="O21" s="289">
        <f t="shared" si="3"/>
        <v>0</v>
      </c>
      <c r="P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</row>
    <row r="22" spans="1:46" s="273" customFormat="1" ht="25.9" customHeight="1">
      <c r="A22" s="282"/>
      <c r="B22" s="283" t="s">
        <v>386</v>
      </c>
      <c r="C22" s="284" t="s">
        <v>387</v>
      </c>
      <c r="D22" s="285">
        <v>0</v>
      </c>
      <c r="E22" s="286">
        <v>0</v>
      </c>
      <c r="F22" s="287">
        <v>0</v>
      </c>
      <c r="G22" s="288">
        <f t="shared" si="1"/>
        <v>0</v>
      </c>
      <c r="H22" s="287">
        <v>0</v>
      </c>
      <c r="I22" s="286">
        <v>0</v>
      </c>
      <c r="J22" s="287">
        <v>0</v>
      </c>
      <c r="K22" s="289">
        <f t="shared" si="2"/>
        <v>0</v>
      </c>
      <c r="L22" s="287">
        <v>0</v>
      </c>
      <c r="M22" s="286">
        <v>0</v>
      </c>
      <c r="N22" s="287">
        <v>0</v>
      </c>
      <c r="O22" s="289">
        <f t="shared" si="3"/>
        <v>0</v>
      </c>
      <c r="P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</row>
    <row r="23" spans="1:46" s="273" customFormat="1" ht="25.9" customHeight="1">
      <c r="A23" s="282"/>
      <c r="B23" s="283" t="s">
        <v>388</v>
      </c>
      <c r="C23" s="284" t="s">
        <v>389</v>
      </c>
      <c r="D23" s="285">
        <v>0</v>
      </c>
      <c r="E23" s="286">
        <v>0</v>
      </c>
      <c r="F23" s="287">
        <v>0</v>
      </c>
      <c r="G23" s="288">
        <f t="shared" si="1"/>
        <v>0</v>
      </c>
      <c r="H23" s="287">
        <v>0</v>
      </c>
      <c r="I23" s="286">
        <v>0</v>
      </c>
      <c r="J23" s="287">
        <v>0</v>
      </c>
      <c r="K23" s="289">
        <f t="shared" si="2"/>
        <v>0</v>
      </c>
      <c r="L23" s="287">
        <v>0</v>
      </c>
      <c r="M23" s="286">
        <v>0</v>
      </c>
      <c r="N23" s="287">
        <v>0</v>
      </c>
      <c r="O23" s="289">
        <f t="shared" si="3"/>
        <v>0</v>
      </c>
      <c r="P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</row>
    <row r="24" spans="1:46" s="273" customFormat="1" ht="25.9" customHeight="1">
      <c r="A24" s="282"/>
      <c r="B24" s="283" t="s">
        <v>390</v>
      </c>
      <c r="C24" s="284" t="s">
        <v>391</v>
      </c>
      <c r="D24" s="285">
        <v>0</v>
      </c>
      <c r="E24" s="286">
        <v>0</v>
      </c>
      <c r="F24" s="287">
        <v>0</v>
      </c>
      <c r="G24" s="288">
        <f t="shared" si="1"/>
        <v>0</v>
      </c>
      <c r="H24" s="287">
        <v>0</v>
      </c>
      <c r="I24" s="286">
        <v>0</v>
      </c>
      <c r="J24" s="287">
        <v>0</v>
      </c>
      <c r="K24" s="289">
        <f t="shared" si="2"/>
        <v>0</v>
      </c>
      <c r="L24" s="287">
        <v>0</v>
      </c>
      <c r="M24" s="286">
        <v>0</v>
      </c>
      <c r="N24" s="287">
        <v>0</v>
      </c>
      <c r="O24" s="289">
        <f t="shared" si="3"/>
        <v>0</v>
      </c>
      <c r="P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</row>
    <row r="25" spans="1:46" s="273" customFormat="1" ht="25.9" customHeight="1">
      <c r="A25" s="282"/>
      <c r="B25" s="283" t="s">
        <v>392</v>
      </c>
      <c r="C25" s="284" t="s">
        <v>393</v>
      </c>
      <c r="D25" s="285">
        <v>0</v>
      </c>
      <c r="E25" s="286">
        <v>0</v>
      </c>
      <c r="F25" s="287">
        <v>0</v>
      </c>
      <c r="G25" s="288">
        <f t="shared" si="1"/>
        <v>0</v>
      </c>
      <c r="H25" s="287">
        <v>0</v>
      </c>
      <c r="I25" s="286">
        <v>0</v>
      </c>
      <c r="J25" s="287">
        <v>0</v>
      </c>
      <c r="K25" s="289">
        <f t="shared" si="2"/>
        <v>0</v>
      </c>
      <c r="L25" s="287">
        <v>0</v>
      </c>
      <c r="M25" s="286">
        <v>0</v>
      </c>
      <c r="N25" s="287">
        <v>0</v>
      </c>
      <c r="O25" s="289">
        <f t="shared" si="3"/>
        <v>0</v>
      </c>
      <c r="P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</row>
    <row r="26" spans="1:46" s="273" customFormat="1" ht="25.9" customHeight="1">
      <c r="A26" s="580"/>
      <c r="B26" s="306" t="s">
        <v>394</v>
      </c>
      <c r="C26" s="581" t="s">
        <v>395</v>
      </c>
      <c r="D26" s="582">
        <v>0</v>
      </c>
      <c r="E26" s="583">
        <v>0</v>
      </c>
      <c r="F26" s="584">
        <v>0</v>
      </c>
      <c r="G26" s="299">
        <f t="shared" si="1"/>
        <v>0</v>
      </c>
      <c r="H26" s="584">
        <v>0</v>
      </c>
      <c r="I26" s="583">
        <v>0</v>
      </c>
      <c r="J26" s="584">
        <v>0</v>
      </c>
      <c r="K26" s="585">
        <f t="shared" si="2"/>
        <v>0</v>
      </c>
      <c r="L26" s="584">
        <v>0</v>
      </c>
      <c r="M26" s="583">
        <v>0</v>
      </c>
      <c r="N26" s="584">
        <v>0</v>
      </c>
      <c r="O26" s="585">
        <f t="shared" si="3"/>
        <v>0</v>
      </c>
      <c r="P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</row>
    <row r="27" spans="1:46" s="273" customFormat="1" ht="25.9" customHeight="1">
      <c r="A27" s="304"/>
      <c r="B27" s="304"/>
      <c r="C27" s="587"/>
      <c r="D27" s="588"/>
      <c r="E27" s="589"/>
      <c r="F27" s="590"/>
      <c r="G27" s="591"/>
      <c r="H27" s="590"/>
      <c r="I27" s="589">
        <v>0</v>
      </c>
      <c r="J27" s="590"/>
      <c r="K27" s="591"/>
      <c r="L27" s="590"/>
      <c r="M27" s="589">
        <v>0</v>
      </c>
      <c r="N27" s="590"/>
      <c r="O27" s="591"/>
      <c r="P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</row>
    <row r="28" spans="1:46" s="273" customFormat="1" ht="25.9" customHeight="1">
      <c r="A28" s="306"/>
      <c r="B28" s="306"/>
      <c r="C28" s="272"/>
      <c r="D28" s="592"/>
      <c r="E28" s="593"/>
      <c r="F28" s="594"/>
      <c r="G28" s="305"/>
      <c r="H28" s="594"/>
      <c r="I28" s="593">
        <v>0</v>
      </c>
      <c r="J28" s="594"/>
      <c r="K28" s="305"/>
      <c r="L28" s="594"/>
      <c r="M28" s="593"/>
      <c r="N28" s="594"/>
      <c r="O28" s="305"/>
      <c r="P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</row>
    <row r="29" spans="1:46" s="273" customFormat="1" ht="25.9" customHeight="1">
      <c r="A29" s="306"/>
      <c r="B29" s="306"/>
      <c r="C29" s="272"/>
      <c r="D29" s="592"/>
      <c r="E29" s="593"/>
      <c r="F29" s="594"/>
      <c r="G29" s="305"/>
      <c r="H29" s="594"/>
      <c r="I29" s="593"/>
      <c r="J29" s="594"/>
      <c r="K29" s="305"/>
      <c r="L29" s="594"/>
      <c r="M29" s="593"/>
      <c r="N29" s="594"/>
      <c r="O29" s="305"/>
      <c r="P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</row>
    <row r="30" spans="1:46" s="258" customFormat="1" ht="21.95" customHeight="1">
      <c r="A30" s="619" t="s">
        <v>356</v>
      </c>
      <c r="B30" s="620"/>
      <c r="C30" s="621"/>
      <c r="D30" s="256" t="s">
        <v>357</v>
      </c>
      <c r="E30" s="256"/>
      <c r="F30" s="256"/>
      <c r="G30" s="257"/>
      <c r="H30" s="256" t="s">
        <v>641</v>
      </c>
      <c r="I30" s="256"/>
      <c r="J30" s="256"/>
      <c r="K30" s="257"/>
      <c r="L30" s="256" t="s">
        <v>655</v>
      </c>
      <c r="M30" s="256"/>
      <c r="N30" s="256"/>
      <c r="O30" s="257"/>
    </row>
    <row r="31" spans="1:46" s="263" customFormat="1" ht="26.25" customHeight="1">
      <c r="A31" s="622" t="s">
        <v>358</v>
      </c>
      <c r="B31" s="623"/>
      <c r="C31" s="624"/>
      <c r="D31" s="259" t="s">
        <v>359</v>
      </c>
      <c r="E31" s="260" t="s">
        <v>360</v>
      </c>
      <c r="F31" s="259" t="s">
        <v>361</v>
      </c>
      <c r="G31" s="261" t="s">
        <v>362</v>
      </c>
      <c r="H31" s="259" t="s">
        <v>359</v>
      </c>
      <c r="I31" s="260" t="s">
        <v>360</v>
      </c>
      <c r="J31" s="259" t="s">
        <v>361</v>
      </c>
      <c r="K31" s="261" t="s">
        <v>362</v>
      </c>
      <c r="L31" s="259" t="s">
        <v>359</v>
      </c>
      <c r="M31" s="260" t="s">
        <v>360</v>
      </c>
      <c r="N31" s="259" t="s">
        <v>361</v>
      </c>
      <c r="O31" s="261" t="s">
        <v>362</v>
      </c>
      <c r="P31" s="262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</row>
    <row r="32" spans="1:46" s="263" customFormat="1" ht="26.25" customHeight="1">
      <c r="A32" s="625"/>
      <c r="B32" s="626"/>
      <c r="C32" s="627"/>
      <c r="D32" s="264" t="s">
        <v>360</v>
      </c>
      <c r="E32" s="265"/>
      <c r="F32" s="264" t="s">
        <v>360</v>
      </c>
      <c r="G32" s="266"/>
      <c r="H32" s="264" t="s">
        <v>360</v>
      </c>
      <c r="I32" s="265"/>
      <c r="J32" s="264" t="s">
        <v>360</v>
      </c>
      <c r="K32" s="266"/>
      <c r="L32" s="264" t="s">
        <v>360</v>
      </c>
      <c r="M32" s="265"/>
      <c r="N32" s="264" t="s">
        <v>360</v>
      </c>
      <c r="O32" s="266"/>
      <c r="P32" s="262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</row>
    <row r="33" spans="1:46" s="281" customFormat="1" ht="25.9" customHeight="1">
      <c r="A33" s="274" t="s">
        <v>396</v>
      </c>
      <c r="B33" s="275" t="s">
        <v>397</v>
      </c>
      <c r="C33" s="586"/>
      <c r="D33" s="293">
        <v>0</v>
      </c>
      <c r="E33" s="291">
        <f>SUM(E34:E42)</f>
        <v>0</v>
      </c>
      <c r="F33" s="293">
        <v>0</v>
      </c>
      <c r="G33" s="294">
        <f t="shared" si="1"/>
        <v>0</v>
      </c>
      <c r="H33" s="293">
        <v>0</v>
      </c>
      <c r="I33" s="293">
        <f>SUM(I34:I42)</f>
        <v>0</v>
      </c>
      <c r="J33" s="293">
        <v>0</v>
      </c>
      <c r="K33" s="294">
        <f t="shared" si="2"/>
        <v>0</v>
      </c>
      <c r="L33" s="293">
        <v>0</v>
      </c>
      <c r="M33" s="293">
        <f>SUM(M34:M42)</f>
        <v>0</v>
      </c>
      <c r="N33" s="293">
        <v>0</v>
      </c>
      <c r="O33" s="289">
        <f t="shared" si="3"/>
        <v>0</v>
      </c>
      <c r="P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</row>
    <row r="34" spans="1:46" s="273" customFormat="1" ht="25.9" customHeight="1">
      <c r="A34" s="282"/>
      <c r="B34" s="283" t="s">
        <v>398</v>
      </c>
      <c r="C34" s="295" t="s">
        <v>399</v>
      </c>
      <c r="D34" s="285">
        <v>0</v>
      </c>
      <c r="E34" s="286">
        <v>0</v>
      </c>
      <c r="F34" s="287">
        <v>0</v>
      </c>
      <c r="G34" s="288">
        <f t="shared" si="1"/>
        <v>0</v>
      </c>
      <c r="H34" s="287">
        <v>0</v>
      </c>
      <c r="I34" s="286">
        <v>0</v>
      </c>
      <c r="J34" s="287">
        <v>0</v>
      </c>
      <c r="K34" s="289">
        <f t="shared" si="2"/>
        <v>0</v>
      </c>
      <c r="L34" s="287">
        <v>0</v>
      </c>
      <c r="M34" s="286">
        <v>0</v>
      </c>
      <c r="N34" s="287">
        <v>0</v>
      </c>
      <c r="O34" s="289">
        <f t="shared" si="3"/>
        <v>0</v>
      </c>
      <c r="P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</row>
    <row r="35" spans="1:46" s="273" customFormat="1" ht="25.9" customHeight="1">
      <c r="A35" s="282"/>
      <c r="B35" s="283" t="s">
        <v>400</v>
      </c>
      <c r="C35" s="284" t="s">
        <v>401</v>
      </c>
      <c r="D35" s="285">
        <v>0</v>
      </c>
      <c r="E35" s="286">
        <v>0</v>
      </c>
      <c r="F35" s="287">
        <v>0</v>
      </c>
      <c r="G35" s="288">
        <f t="shared" si="1"/>
        <v>0</v>
      </c>
      <c r="H35" s="287">
        <v>0</v>
      </c>
      <c r="I35" s="286">
        <v>0</v>
      </c>
      <c r="J35" s="287">
        <v>0</v>
      </c>
      <c r="K35" s="289">
        <f t="shared" si="2"/>
        <v>0</v>
      </c>
      <c r="L35" s="287">
        <v>0</v>
      </c>
      <c r="M35" s="286">
        <v>0</v>
      </c>
      <c r="N35" s="287">
        <v>0</v>
      </c>
      <c r="O35" s="289">
        <f t="shared" si="3"/>
        <v>0</v>
      </c>
      <c r="P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</row>
    <row r="36" spans="1:46" s="273" customFormat="1" ht="25.9" customHeight="1">
      <c r="A36" s="282"/>
      <c r="B36" s="283" t="s">
        <v>402</v>
      </c>
      <c r="C36" s="284" t="s">
        <v>403</v>
      </c>
      <c r="D36" s="285">
        <v>0</v>
      </c>
      <c r="E36" s="286">
        <v>0</v>
      </c>
      <c r="F36" s="287">
        <v>0</v>
      </c>
      <c r="G36" s="288">
        <f t="shared" si="1"/>
        <v>0</v>
      </c>
      <c r="H36" s="287">
        <v>0</v>
      </c>
      <c r="I36" s="286">
        <v>0</v>
      </c>
      <c r="J36" s="287">
        <v>0</v>
      </c>
      <c r="K36" s="289">
        <f t="shared" si="2"/>
        <v>0</v>
      </c>
      <c r="L36" s="287">
        <v>0</v>
      </c>
      <c r="M36" s="286">
        <v>0</v>
      </c>
      <c r="N36" s="287">
        <v>0</v>
      </c>
      <c r="O36" s="289">
        <f t="shared" si="3"/>
        <v>0</v>
      </c>
      <c r="P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</row>
    <row r="37" spans="1:46" s="273" customFormat="1" ht="25.9" customHeight="1">
      <c r="A37" s="282"/>
      <c r="B37" s="283" t="s">
        <v>404</v>
      </c>
      <c r="C37" s="284" t="s">
        <v>405</v>
      </c>
      <c r="D37" s="285">
        <v>0</v>
      </c>
      <c r="E37" s="286">
        <v>0</v>
      </c>
      <c r="F37" s="287">
        <v>0</v>
      </c>
      <c r="G37" s="288">
        <f t="shared" si="1"/>
        <v>0</v>
      </c>
      <c r="H37" s="287">
        <v>0</v>
      </c>
      <c r="I37" s="286">
        <v>0</v>
      </c>
      <c r="J37" s="287">
        <v>0</v>
      </c>
      <c r="K37" s="289">
        <f t="shared" si="2"/>
        <v>0</v>
      </c>
      <c r="L37" s="287">
        <v>0</v>
      </c>
      <c r="M37" s="286">
        <v>0</v>
      </c>
      <c r="N37" s="287">
        <v>0</v>
      </c>
      <c r="O37" s="289">
        <f t="shared" si="3"/>
        <v>0</v>
      </c>
      <c r="P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</row>
    <row r="38" spans="1:46" s="273" customFormat="1" ht="25.9" customHeight="1">
      <c r="A38" s="282"/>
      <c r="B38" s="283" t="s">
        <v>406</v>
      </c>
      <c r="C38" s="284" t="s">
        <v>407</v>
      </c>
      <c r="D38" s="285">
        <v>0</v>
      </c>
      <c r="E38" s="286">
        <v>0</v>
      </c>
      <c r="F38" s="287">
        <v>0</v>
      </c>
      <c r="G38" s="288">
        <f t="shared" si="1"/>
        <v>0</v>
      </c>
      <c r="H38" s="287">
        <v>0</v>
      </c>
      <c r="I38" s="286">
        <v>0</v>
      </c>
      <c r="J38" s="287">
        <v>0</v>
      </c>
      <c r="K38" s="289">
        <f t="shared" si="2"/>
        <v>0</v>
      </c>
      <c r="L38" s="287">
        <v>0</v>
      </c>
      <c r="M38" s="286">
        <v>0</v>
      </c>
      <c r="N38" s="287">
        <v>0</v>
      </c>
      <c r="O38" s="289">
        <f t="shared" si="3"/>
        <v>0</v>
      </c>
      <c r="P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</row>
    <row r="39" spans="1:46" s="273" customFormat="1" ht="25.9" customHeight="1">
      <c r="A39" s="282"/>
      <c r="B39" s="283" t="s">
        <v>408</v>
      </c>
      <c r="C39" s="284" t="s">
        <v>409</v>
      </c>
      <c r="D39" s="285">
        <v>0</v>
      </c>
      <c r="E39" s="286">
        <v>0</v>
      </c>
      <c r="F39" s="287">
        <v>0</v>
      </c>
      <c r="G39" s="288">
        <f t="shared" si="1"/>
        <v>0</v>
      </c>
      <c r="H39" s="287">
        <v>0</v>
      </c>
      <c r="I39" s="286">
        <v>0</v>
      </c>
      <c r="J39" s="287">
        <v>0</v>
      </c>
      <c r="K39" s="289">
        <f t="shared" si="2"/>
        <v>0</v>
      </c>
      <c r="L39" s="287">
        <v>0</v>
      </c>
      <c r="M39" s="286">
        <v>0</v>
      </c>
      <c r="N39" s="287">
        <v>0</v>
      </c>
      <c r="O39" s="289">
        <f t="shared" si="3"/>
        <v>0</v>
      </c>
      <c r="P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</row>
    <row r="40" spans="1:46" s="273" customFormat="1" ht="25.9" customHeight="1">
      <c r="A40" s="282"/>
      <c r="B40" s="283" t="s">
        <v>410</v>
      </c>
      <c r="C40" s="284" t="s">
        <v>411</v>
      </c>
      <c r="D40" s="285">
        <v>0</v>
      </c>
      <c r="E40" s="286">
        <v>0</v>
      </c>
      <c r="F40" s="287">
        <v>0</v>
      </c>
      <c r="G40" s="288">
        <f t="shared" si="1"/>
        <v>0</v>
      </c>
      <c r="H40" s="287">
        <v>0</v>
      </c>
      <c r="I40" s="286">
        <v>0</v>
      </c>
      <c r="J40" s="287">
        <v>0</v>
      </c>
      <c r="K40" s="289">
        <f t="shared" si="2"/>
        <v>0</v>
      </c>
      <c r="L40" s="287">
        <v>0</v>
      </c>
      <c r="M40" s="286">
        <v>0</v>
      </c>
      <c r="N40" s="287">
        <v>0</v>
      </c>
      <c r="O40" s="289">
        <f t="shared" si="3"/>
        <v>0</v>
      </c>
      <c r="P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</row>
    <row r="41" spans="1:46" s="273" customFormat="1" ht="25.9" customHeight="1">
      <c r="A41" s="282"/>
      <c r="B41" s="283" t="s">
        <v>412</v>
      </c>
      <c r="C41" s="295" t="s">
        <v>413</v>
      </c>
      <c r="D41" s="285">
        <v>0</v>
      </c>
      <c r="E41" s="286">
        <v>0</v>
      </c>
      <c r="F41" s="287">
        <v>0</v>
      </c>
      <c r="G41" s="288">
        <f t="shared" si="1"/>
        <v>0</v>
      </c>
      <c r="H41" s="287">
        <v>0</v>
      </c>
      <c r="I41" s="286">
        <v>0</v>
      </c>
      <c r="J41" s="287">
        <v>0</v>
      </c>
      <c r="K41" s="289">
        <f t="shared" si="2"/>
        <v>0</v>
      </c>
      <c r="L41" s="287">
        <v>0</v>
      </c>
      <c r="M41" s="286">
        <v>0</v>
      </c>
      <c r="N41" s="287">
        <v>0</v>
      </c>
      <c r="O41" s="289">
        <f t="shared" si="3"/>
        <v>0</v>
      </c>
      <c r="P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</row>
    <row r="42" spans="1:46" s="273" customFormat="1" ht="25.9" customHeight="1">
      <c r="A42" s="282"/>
      <c r="B42" s="283" t="s">
        <v>414</v>
      </c>
      <c r="C42" s="295" t="s">
        <v>415</v>
      </c>
      <c r="D42" s="285">
        <v>0</v>
      </c>
      <c r="E42" s="286">
        <v>0</v>
      </c>
      <c r="F42" s="287">
        <v>0</v>
      </c>
      <c r="G42" s="288">
        <f t="shared" si="1"/>
        <v>0</v>
      </c>
      <c r="H42" s="287">
        <v>0</v>
      </c>
      <c r="I42" s="286">
        <v>0</v>
      </c>
      <c r="J42" s="287">
        <v>0</v>
      </c>
      <c r="K42" s="289">
        <f t="shared" si="2"/>
        <v>0</v>
      </c>
      <c r="L42" s="287">
        <v>0</v>
      </c>
      <c r="M42" s="286">
        <v>0</v>
      </c>
      <c r="N42" s="287">
        <v>0</v>
      </c>
      <c r="O42" s="289">
        <f t="shared" si="3"/>
        <v>0</v>
      </c>
      <c r="P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</row>
    <row r="43" spans="1:46" s="281" customFormat="1" ht="25.9" customHeight="1">
      <c r="A43" s="274" t="s">
        <v>416</v>
      </c>
      <c r="B43" s="275" t="s">
        <v>417</v>
      </c>
      <c r="C43" s="290"/>
      <c r="D43" s="287">
        <v>0</v>
      </c>
      <c r="E43" s="291">
        <v>0</v>
      </c>
      <c r="F43" s="287">
        <v>0</v>
      </c>
      <c r="G43" s="292">
        <f t="shared" si="1"/>
        <v>0</v>
      </c>
      <c r="H43" s="287">
        <v>0</v>
      </c>
      <c r="I43" s="293">
        <f>SUM(I44:I47)</f>
        <v>0</v>
      </c>
      <c r="J43" s="287">
        <v>0</v>
      </c>
      <c r="K43" s="294">
        <f t="shared" si="2"/>
        <v>0</v>
      </c>
      <c r="L43" s="287">
        <v>0</v>
      </c>
      <c r="M43" s="293">
        <f>SUM(M44:M47)</f>
        <v>0</v>
      </c>
      <c r="N43" s="287">
        <v>0</v>
      </c>
      <c r="O43" s="289">
        <f t="shared" si="3"/>
        <v>0</v>
      </c>
      <c r="P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</row>
    <row r="44" spans="1:46" s="273" customFormat="1" ht="25.9" customHeight="1">
      <c r="A44" s="282"/>
      <c r="B44" s="283" t="s">
        <v>418</v>
      </c>
      <c r="C44" s="295" t="s">
        <v>419</v>
      </c>
      <c r="D44" s="285">
        <v>0</v>
      </c>
      <c r="E44" s="286">
        <v>0</v>
      </c>
      <c r="F44" s="287">
        <v>0</v>
      </c>
      <c r="G44" s="288">
        <f t="shared" si="1"/>
        <v>0</v>
      </c>
      <c r="H44" s="287">
        <v>0</v>
      </c>
      <c r="I44" s="286">
        <v>0</v>
      </c>
      <c r="J44" s="287">
        <v>0</v>
      </c>
      <c r="K44" s="289">
        <f t="shared" si="2"/>
        <v>0</v>
      </c>
      <c r="L44" s="287">
        <v>0</v>
      </c>
      <c r="M44" s="286">
        <v>0</v>
      </c>
      <c r="N44" s="287">
        <v>0</v>
      </c>
      <c r="O44" s="289">
        <f t="shared" si="3"/>
        <v>0</v>
      </c>
      <c r="P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</row>
    <row r="45" spans="1:46" s="273" customFormat="1" ht="25.9" customHeight="1">
      <c r="A45" s="282"/>
      <c r="B45" s="283" t="s">
        <v>420</v>
      </c>
      <c r="C45" s="295" t="s">
        <v>421</v>
      </c>
      <c r="D45" s="285">
        <v>0</v>
      </c>
      <c r="E45" s="286">
        <v>0</v>
      </c>
      <c r="F45" s="287">
        <v>0</v>
      </c>
      <c r="G45" s="288">
        <f t="shared" si="1"/>
        <v>0</v>
      </c>
      <c r="H45" s="287">
        <v>0</v>
      </c>
      <c r="I45" s="286">
        <v>0</v>
      </c>
      <c r="J45" s="287">
        <v>0</v>
      </c>
      <c r="K45" s="289">
        <f t="shared" si="2"/>
        <v>0</v>
      </c>
      <c r="L45" s="287">
        <v>0</v>
      </c>
      <c r="M45" s="286">
        <v>0</v>
      </c>
      <c r="N45" s="287">
        <v>0</v>
      </c>
      <c r="O45" s="289">
        <f t="shared" si="3"/>
        <v>0</v>
      </c>
      <c r="P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</row>
    <row r="46" spans="1:46" s="273" customFormat="1" ht="25.9" customHeight="1">
      <c r="A46" s="282"/>
      <c r="B46" s="283" t="s">
        <v>422</v>
      </c>
      <c r="C46" s="295" t="s">
        <v>369</v>
      </c>
      <c r="D46" s="285">
        <v>0</v>
      </c>
      <c r="E46" s="286">
        <v>0</v>
      </c>
      <c r="F46" s="287">
        <v>0</v>
      </c>
      <c r="G46" s="288">
        <f t="shared" si="1"/>
        <v>0</v>
      </c>
      <c r="H46" s="287">
        <v>0</v>
      </c>
      <c r="I46" s="286">
        <v>0</v>
      </c>
      <c r="J46" s="287">
        <v>0</v>
      </c>
      <c r="K46" s="289">
        <f t="shared" si="2"/>
        <v>0</v>
      </c>
      <c r="L46" s="287">
        <v>0</v>
      </c>
      <c r="M46" s="286">
        <v>0</v>
      </c>
      <c r="N46" s="287">
        <v>0</v>
      </c>
      <c r="O46" s="289">
        <f t="shared" si="3"/>
        <v>0</v>
      </c>
      <c r="P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</row>
    <row r="47" spans="1:46" s="273" customFormat="1" ht="25.9" customHeight="1">
      <c r="A47" s="282"/>
      <c r="B47" s="283" t="s">
        <v>423</v>
      </c>
      <c r="C47" s="295" t="s">
        <v>379</v>
      </c>
      <c r="D47" s="285">
        <v>0</v>
      </c>
      <c r="E47" s="286">
        <v>0</v>
      </c>
      <c r="F47" s="287">
        <v>0</v>
      </c>
      <c r="G47" s="288">
        <f t="shared" si="1"/>
        <v>0</v>
      </c>
      <c r="H47" s="287">
        <v>0</v>
      </c>
      <c r="I47" s="286">
        <v>0</v>
      </c>
      <c r="J47" s="287">
        <v>0</v>
      </c>
      <c r="K47" s="289">
        <f t="shared" si="2"/>
        <v>0</v>
      </c>
      <c r="L47" s="287">
        <v>0</v>
      </c>
      <c r="M47" s="286">
        <v>0</v>
      </c>
      <c r="N47" s="287">
        <v>0</v>
      </c>
      <c r="O47" s="289">
        <f t="shared" si="3"/>
        <v>0</v>
      </c>
      <c r="P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</row>
    <row r="48" spans="1:46" s="281" customFormat="1" ht="25.9" customHeight="1">
      <c r="A48" s="274" t="s">
        <v>424</v>
      </c>
      <c r="B48" s="275" t="s">
        <v>425</v>
      </c>
      <c r="C48" s="290"/>
      <c r="D48" s="287">
        <v>0</v>
      </c>
      <c r="E48" s="291">
        <v>0</v>
      </c>
      <c r="F48" s="287">
        <v>0</v>
      </c>
      <c r="G48" s="292">
        <f t="shared" si="1"/>
        <v>0</v>
      </c>
      <c r="H48" s="287">
        <v>0</v>
      </c>
      <c r="I48" s="293">
        <v>0</v>
      </c>
      <c r="J48" s="287">
        <v>0</v>
      </c>
      <c r="K48" s="294">
        <f t="shared" si="2"/>
        <v>0</v>
      </c>
      <c r="L48" s="287">
        <v>0</v>
      </c>
      <c r="M48" s="293">
        <f>SUM(M49:M51)</f>
        <v>0</v>
      </c>
      <c r="N48" s="287">
        <v>0</v>
      </c>
      <c r="O48" s="289">
        <f t="shared" si="3"/>
        <v>0</v>
      </c>
      <c r="P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</row>
    <row r="49" spans="1:46" s="273" customFormat="1" ht="25.9" customHeight="1">
      <c r="A49" s="282"/>
      <c r="B49" s="283" t="s">
        <v>426</v>
      </c>
      <c r="C49" s="284" t="s">
        <v>427</v>
      </c>
      <c r="D49" s="285">
        <v>0</v>
      </c>
      <c r="E49" s="286">
        <v>0</v>
      </c>
      <c r="F49" s="287">
        <v>0</v>
      </c>
      <c r="G49" s="288">
        <f t="shared" si="1"/>
        <v>0</v>
      </c>
      <c r="H49" s="287">
        <v>0</v>
      </c>
      <c r="I49" s="286">
        <v>0</v>
      </c>
      <c r="J49" s="287">
        <v>0</v>
      </c>
      <c r="K49" s="289">
        <f t="shared" si="2"/>
        <v>0</v>
      </c>
      <c r="L49" s="287">
        <v>0</v>
      </c>
      <c r="M49" s="286">
        <v>0</v>
      </c>
      <c r="N49" s="287">
        <v>0</v>
      </c>
      <c r="O49" s="289">
        <f t="shared" si="3"/>
        <v>0</v>
      </c>
      <c r="P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</row>
    <row r="50" spans="1:46" s="273" customFormat="1" ht="25.9" customHeight="1">
      <c r="A50" s="282"/>
      <c r="B50" s="283" t="s">
        <v>428</v>
      </c>
      <c r="C50" s="284" t="s">
        <v>429</v>
      </c>
      <c r="D50" s="285">
        <v>0</v>
      </c>
      <c r="E50" s="286">
        <v>0</v>
      </c>
      <c r="F50" s="287">
        <v>0</v>
      </c>
      <c r="G50" s="288">
        <f t="shared" si="1"/>
        <v>0</v>
      </c>
      <c r="H50" s="287">
        <v>0</v>
      </c>
      <c r="I50" s="286">
        <v>0</v>
      </c>
      <c r="J50" s="287">
        <v>0</v>
      </c>
      <c r="K50" s="289">
        <f t="shared" si="2"/>
        <v>0</v>
      </c>
      <c r="L50" s="287">
        <v>0</v>
      </c>
      <c r="M50" s="286">
        <v>0</v>
      </c>
      <c r="N50" s="287">
        <v>0</v>
      </c>
      <c r="O50" s="289">
        <f t="shared" si="3"/>
        <v>0</v>
      </c>
      <c r="P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</row>
    <row r="51" spans="1:46" s="273" customFormat="1" ht="25.9" customHeight="1">
      <c r="A51" s="580"/>
      <c r="B51" s="306" t="s">
        <v>430</v>
      </c>
      <c r="C51" s="581" t="s">
        <v>431</v>
      </c>
      <c r="D51" s="582">
        <v>0</v>
      </c>
      <c r="E51" s="583">
        <v>0</v>
      </c>
      <c r="F51" s="584">
        <v>0</v>
      </c>
      <c r="G51" s="299">
        <f t="shared" si="1"/>
        <v>0</v>
      </c>
      <c r="H51" s="584">
        <v>0</v>
      </c>
      <c r="I51" s="583">
        <v>0</v>
      </c>
      <c r="J51" s="584">
        <v>0</v>
      </c>
      <c r="K51" s="585">
        <f t="shared" si="2"/>
        <v>0</v>
      </c>
      <c r="L51" s="584">
        <v>0</v>
      </c>
      <c r="M51" s="583">
        <v>0</v>
      </c>
      <c r="N51" s="584">
        <v>0</v>
      </c>
      <c r="O51" s="585">
        <f t="shared" si="3"/>
        <v>0</v>
      </c>
      <c r="P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</row>
    <row r="52" spans="1:46" s="273" customFormat="1" ht="25.9" customHeight="1">
      <c r="A52" s="304"/>
      <c r="B52" s="304"/>
      <c r="C52" s="587"/>
      <c r="D52" s="588"/>
      <c r="E52" s="589"/>
      <c r="F52" s="590"/>
      <c r="G52" s="591"/>
      <c r="H52" s="590"/>
      <c r="I52" s="589"/>
      <c r="J52" s="590"/>
      <c r="K52" s="591"/>
      <c r="L52" s="590"/>
      <c r="M52" s="589"/>
      <c r="N52" s="590"/>
      <c r="O52" s="591"/>
      <c r="P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</row>
    <row r="53" spans="1:46" s="273" customFormat="1" ht="25.9" customHeight="1">
      <c r="A53" s="306"/>
      <c r="B53" s="306"/>
      <c r="C53" s="272"/>
      <c r="D53" s="592"/>
      <c r="E53" s="593"/>
      <c r="F53" s="594"/>
      <c r="G53" s="305"/>
      <c r="H53" s="594"/>
      <c r="I53" s="593"/>
      <c r="J53" s="594"/>
      <c r="K53" s="305"/>
      <c r="L53" s="594"/>
      <c r="M53" s="593"/>
      <c r="N53" s="594"/>
      <c r="O53" s="305"/>
      <c r="P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</row>
    <row r="54" spans="1:46" s="273" customFormat="1" ht="17.25" customHeight="1">
      <c r="A54" s="306"/>
      <c r="B54" s="306"/>
      <c r="C54" s="272"/>
      <c r="D54" s="592"/>
      <c r="E54" s="593"/>
      <c r="F54" s="594"/>
      <c r="G54" s="305"/>
      <c r="H54" s="594"/>
      <c r="I54" s="593"/>
      <c r="J54" s="594"/>
      <c r="K54" s="305"/>
      <c r="L54" s="594"/>
      <c r="M54" s="593"/>
      <c r="N54" s="594"/>
      <c r="O54" s="305"/>
      <c r="P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</row>
    <row r="55" spans="1:46" s="258" customFormat="1" ht="21.95" customHeight="1">
      <c r="A55" s="619" t="s">
        <v>356</v>
      </c>
      <c r="B55" s="620"/>
      <c r="C55" s="621"/>
      <c r="D55" s="256" t="s">
        <v>357</v>
      </c>
      <c r="E55" s="256"/>
      <c r="F55" s="256"/>
      <c r="G55" s="257"/>
      <c r="H55" s="256" t="s">
        <v>641</v>
      </c>
      <c r="I55" s="256"/>
      <c r="J55" s="256"/>
      <c r="K55" s="257"/>
      <c r="L55" s="256" t="s">
        <v>655</v>
      </c>
      <c r="M55" s="256"/>
      <c r="N55" s="256"/>
      <c r="O55" s="257"/>
    </row>
    <row r="56" spans="1:46" s="263" customFormat="1" ht="26.25" customHeight="1">
      <c r="A56" s="622" t="s">
        <v>358</v>
      </c>
      <c r="B56" s="623"/>
      <c r="C56" s="624"/>
      <c r="D56" s="259" t="s">
        <v>359</v>
      </c>
      <c r="E56" s="260" t="s">
        <v>360</v>
      </c>
      <c r="F56" s="259" t="s">
        <v>361</v>
      </c>
      <c r="G56" s="261" t="s">
        <v>362</v>
      </c>
      <c r="H56" s="259" t="s">
        <v>359</v>
      </c>
      <c r="I56" s="260" t="s">
        <v>360</v>
      </c>
      <c r="J56" s="259" t="s">
        <v>361</v>
      </c>
      <c r="K56" s="261" t="s">
        <v>362</v>
      </c>
      <c r="L56" s="259" t="s">
        <v>359</v>
      </c>
      <c r="M56" s="260" t="s">
        <v>360</v>
      </c>
      <c r="N56" s="259" t="s">
        <v>361</v>
      </c>
      <c r="O56" s="261" t="s">
        <v>362</v>
      </c>
      <c r="P56" s="262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</row>
    <row r="57" spans="1:46" s="263" customFormat="1" ht="26.25" customHeight="1">
      <c r="A57" s="625"/>
      <c r="B57" s="626"/>
      <c r="C57" s="627"/>
      <c r="D57" s="264" t="s">
        <v>360</v>
      </c>
      <c r="E57" s="265"/>
      <c r="F57" s="264" t="s">
        <v>360</v>
      </c>
      <c r="G57" s="266"/>
      <c r="H57" s="264" t="s">
        <v>360</v>
      </c>
      <c r="I57" s="265"/>
      <c r="J57" s="264" t="s">
        <v>360</v>
      </c>
      <c r="K57" s="266"/>
      <c r="L57" s="264" t="s">
        <v>360</v>
      </c>
      <c r="M57" s="265"/>
      <c r="N57" s="264" t="s">
        <v>360</v>
      </c>
      <c r="O57" s="266"/>
      <c r="P57" s="262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</row>
    <row r="58" spans="1:46" s="273" customFormat="1" ht="31.5" customHeight="1">
      <c r="A58" s="628" t="s">
        <v>432</v>
      </c>
      <c r="B58" s="629"/>
      <c r="C58" s="630"/>
      <c r="D58" s="271">
        <f t="shared" ref="D58:O58" si="4">SUM(D59:D65)</f>
        <v>0</v>
      </c>
      <c r="E58" s="271">
        <f t="shared" si="4"/>
        <v>0</v>
      </c>
      <c r="F58" s="271">
        <f t="shared" si="4"/>
        <v>0</v>
      </c>
      <c r="G58" s="271">
        <f t="shared" si="4"/>
        <v>0</v>
      </c>
      <c r="H58" s="271">
        <f t="shared" si="4"/>
        <v>0</v>
      </c>
      <c r="I58" s="271">
        <f t="shared" si="4"/>
        <v>0</v>
      </c>
      <c r="J58" s="271">
        <f t="shared" si="4"/>
        <v>0</v>
      </c>
      <c r="K58" s="271">
        <f t="shared" si="4"/>
        <v>0</v>
      </c>
      <c r="L58" s="271">
        <f t="shared" si="4"/>
        <v>0</v>
      </c>
      <c r="M58" s="271">
        <f t="shared" si="4"/>
        <v>0</v>
      </c>
      <c r="N58" s="271">
        <f t="shared" si="4"/>
        <v>0</v>
      </c>
      <c r="O58" s="271">
        <f t="shared" si="4"/>
        <v>0</v>
      </c>
      <c r="P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</row>
    <row r="59" spans="1:46" s="273" customFormat="1" ht="25.9" customHeight="1">
      <c r="A59" s="282" t="s">
        <v>364</v>
      </c>
      <c r="B59" s="283"/>
      <c r="C59" s="295" t="s">
        <v>433</v>
      </c>
      <c r="D59" s="297">
        <v>0</v>
      </c>
      <c r="E59" s="297">
        <v>0</v>
      </c>
      <c r="F59" s="297">
        <v>0</v>
      </c>
      <c r="G59" s="297">
        <f t="shared" ref="G59:G65" si="5">SUM(D59:F59)</f>
        <v>0</v>
      </c>
      <c r="H59" s="297">
        <v>0</v>
      </c>
      <c r="I59" s="297">
        <v>0</v>
      </c>
      <c r="J59" s="297">
        <v>0</v>
      </c>
      <c r="K59" s="297">
        <f t="shared" ref="K59:K65" si="6">SUM(H59:J59)</f>
        <v>0</v>
      </c>
      <c r="L59" s="297">
        <v>0</v>
      </c>
      <c r="M59" s="297">
        <v>0</v>
      </c>
      <c r="N59" s="297">
        <v>0</v>
      </c>
      <c r="O59" s="297">
        <f t="shared" ref="O59:O65" si="7">SUM(L59:N59)</f>
        <v>0</v>
      </c>
      <c r="P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</row>
    <row r="60" spans="1:46" s="273" customFormat="1" ht="25.9" customHeight="1">
      <c r="A60" s="282" t="s">
        <v>380</v>
      </c>
      <c r="B60" s="283"/>
      <c r="C60" s="298" t="s">
        <v>434</v>
      </c>
      <c r="D60" s="288">
        <v>0</v>
      </c>
      <c r="E60" s="289">
        <v>0</v>
      </c>
      <c r="F60" s="289">
        <v>0</v>
      </c>
      <c r="G60" s="289">
        <f t="shared" si="5"/>
        <v>0</v>
      </c>
      <c r="H60" s="289">
        <v>0</v>
      </c>
      <c r="I60" s="289">
        <v>0</v>
      </c>
      <c r="J60" s="289">
        <v>0</v>
      </c>
      <c r="K60" s="289">
        <f t="shared" si="6"/>
        <v>0</v>
      </c>
      <c r="L60" s="289">
        <v>0</v>
      </c>
      <c r="M60" s="289">
        <v>0</v>
      </c>
      <c r="N60" s="289">
        <v>0</v>
      </c>
      <c r="O60" s="289">
        <f t="shared" si="7"/>
        <v>0</v>
      </c>
      <c r="P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</row>
    <row r="61" spans="1:46" s="273" customFormat="1" ht="25.9" customHeight="1">
      <c r="A61" s="282" t="s">
        <v>396</v>
      </c>
      <c r="B61" s="283"/>
      <c r="C61" s="295" t="s">
        <v>435</v>
      </c>
      <c r="D61" s="288">
        <v>0</v>
      </c>
      <c r="E61" s="289">
        <v>0</v>
      </c>
      <c r="F61" s="289">
        <v>0</v>
      </c>
      <c r="G61" s="289">
        <f t="shared" si="5"/>
        <v>0</v>
      </c>
      <c r="H61" s="289">
        <v>0</v>
      </c>
      <c r="I61" s="289">
        <v>0</v>
      </c>
      <c r="J61" s="289">
        <v>0</v>
      </c>
      <c r="K61" s="289">
        <f t="shared" si="6"/>
        <v>0</v>
      </c>
      <c r="L61" s="289">
        <v>0</v>
      </c>
      <c r="M61" s="289">
        <v>0</v>
      </c>
      <c r="N61" s="289">
        <v>0</v>
      </c>
      <c r="O61" s="289">
        <f t="shared" si="7"/>
        <v>0</v>
      </c>
      <c r="P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</row>
    <row r="62" spans="1:46" s="273" customFormat="1" ht="25.9" customHeight="1">
      <c r="A62" s="282" t="s">
        <v>416</v>
      </c>
      <c r="B62" s="283"/>
      <c r="C62" s="284" t="s">
        <v>436</v>
      </c>
      <c r="D62" s="288">
        <v>0</v>
      </c>
      <c r="E62" s="288">
        <v>0</v>
      </c>
      <c r="F62" s="288">
        <v>0</v>
      </c>
      <c r="G62" s="288">
        <f t="shared" si="5"/>
        <v>0</v>
      </c>
      <c r="H62" s="288">
        <v>0</v>
      </c>
      <c r="I62" s="288">
        <v>0</v>
      </c>
      <c r="J62" s="288">
        <v>0</v>
      </c>
      <c r="K62" s="288">
        <f t="shared" si="6"/>
        <v>0</v>
      </c>
      <c r="L62" s="288">
        <v>0</v>
      </c>
      <c r="M62" s="288">
        <v>0</v>
      </c>
      <c r="N62" s="288">
        <v>0</v>
      </c>
      <c r="O62" s="288">
        <f t="shared" si="7"/>
        <v>0</v>
      </c>
      <c r="P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</row>
    <row r="63" spans="1:46" s="273" customFormat="1" ht="25.9" customHeight="1">
      <c r="A63" s="282" t="s">
        <v>424</v>
      </c>
      <c r="B63" s="283"/>
      <c r="C63" s="295" t="s">
        <v>437</v>
      </c>
      <c r="D63" s="288">
        <v>0</v>
      </c>
      <c r="E63" s="299">
        <v>0</v>
      </c>
      <c r="F63" s="299">
        <v>0</v>
      </c>
      <c r="G63" s="299">
        <f t="shared" si="5"/>
        <v>0</v>
      </c>
      <c r="H63" s="299">
        <v>0</v>
      </c>
      <c r="I63" s="299">
        <v>0</v>
      </c>
      <c r="J63" s="299">
        <v>0</v>
      </c>
      <c r="K63" s="299">
        <f t="shared" si="6"/>
        <v>0</v>
      </c>
      <c r="L63" s="299">
        <v>0</v>
      </c>
      <c r="M63" s="299">
        <v>0</v>
      </c>
      <c r="N63" s="299">
        <v>0</v>
      </c>
      <c r="O63" s="299">
        <f t="shared" si="7"/>
        <v>0</v>
      </c>
      <c r="P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</row>
    <row r="64" spans="1:46" s="273" customFormat="1" ht="25.9" customHeight="1">
      <c r="A64" s="282" t="s">
        <v>438</v>
      </c>
      <c r="B64" s="283"/>
      <c r="C64" s="295" t="s">
        <v>439</v>
      </c>
      <c r="D64" s="288">
        <v>0</v>
      </c>
      <c r="E64" s="299">
        <v>0</v>
      </c>
      <c r="F64" s="299">
        <v>0</v>
      </c>
      <c r="G64" s="299">
        <f t="shared" si="5"/>
        <v>0</v>
      </c>
      <c r="H64" s="299">
        <v>0</v>
      </c>
      <c r="I64" s="299">
        <v>0</v>
      </c>
      <c r="J64" s="299">
        <v>0</v>
      </c>
      <c r="K64" s="299">
        <f t="shared" si="6"/>
        <v>0</v>
      </c>
      <c r="L64" s="299">
        <v>0</v>
      </c>
      <c r="M64" s="299">
        <v>0</v>
      </c>
      <c r="N64" s="299">
        <v>0</v>
      </c>
      <c r="O64" s="299">
        <f t="shared" si="7"/>
        <v>0</v>
      </c>
      <c r="P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</row>
    <row r="65" spans="1:46" s="273" customFormat="1" ht="25.9" customHeight="1">
      <c r="A65" s="300" t="s">
        <v>440</v>
      </c>
      <c r="B65" s="301"/>
      <c r="C65" s="302" t="s">
        <v>441</v>
      </c>
      <c r="D65" s="303">
        <v>0</v>
      </c>
      <c r="E65" s="303">
        <v>0</v>
      </c>
      <c r="F65" s="303">
        <v>0</v>
      </c>
      <c r="G65" s="303">
        <f t="shared" si="5"/>
        <v>0</v>
      </c>
      <c r="H65" s="303">
        <v>0</v>
      </c>
      <c r="I65" s="303">
        <v>0</v>
      </c>
      <c r="J65" s="303">
        <v>0</v>
      </c>
      <c r="K65" s="303">
        <f t="shared" si="6"/>
        <v>0</v>
      </c>
      <c r="L65" s="303">
        <v>0</v>
      </c>
      <c r="M65" s="303">
        <v>0</v>
      </c>
      <c r="N65" s="303">
        <v>0</v>
      </c>
      <c r="O65" s="303">
        <f t="shared" si="7"/>
        <v>0</v>
      </c>
      <c r="P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</row>
    <row r="66" spans="1:46" s="273" customFormat="1" ht="31.5" customHeight="1">
      <c r="A66" s="631" t="s">
        <v>442</v>
      </c>
      <c r="B66" s="632"/>
      <c r="C66" s="633"/>
      <c r="D66" s="296">
        <f>SUM(D67:D90)</f>
        <v>0</v>
      </c>
      <c r="E66" s="296">
        <f>SUM(E67+E68+E69+E70+E82+E89)</f>
        <v>0</v>
      </c>
      <c r="F66" s="296">
        <f>SUM(F67:F90)</f>
        <v>0</v>
      </c>
      <c r="G66" s="296">
        <f>SUM(G67+G68+G69+G70++G82+G89)</f>
        <v>0</v>
      </c>
      <c r="H66" s="296">
        <f>SUM(H67:H90)</f>
        <v>0</v>
      </c>
      <c r="I66" s="296">
        <f>SUM(I67+I68+I69+I70+I82+I89)</f>
        <v>0</v>
      </c>
      <c r="J66" s="296">
        <f>SUM(J67:J90)</f>
        <v>0</v>
      </c>
      <c r="K66" s="296">
        <f>SUM(K67+K68+K69+K70+K82+K89)</f>
        <v>0</v>
      </c>
      <c r="L66" s="296">
        <f>SUM(L67:L90)</f>
        <v>0</v>
      </c>
      <c r="M66" s="296">
        <f>SUM(M67+M68+M69+M70+M82+M89)</f>
        <v>0</v>
      </c>
      <c r="N66" s="296">
        <f>SUM(N67:N90)</f>
        <v>0</v>
      </c>
      <c r="O66" s="296">
        <f>SUM(O67+O68+O69+O70+O82+O89)</f>
        <v>0</v>
      </c>
      <c r="P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</row>
    <row r="67" spans="1:46" s="281" customFormat="1" ht="25.9" customHeight="1">
      <c r="A67" s="274" t="s">
        <v>364</v>
      </c>
      <c r="B67" s="307"/>
      <c r="C67" s="276" t="s">
        <v>443</v>
      </c>
      <c r="D67" s="279">
        <v>0</v>
      </c>
      <c r="E67" s="308">
        <v>0</v>
      </c>
      <c r="F67" s="279">
        <v>0</v>
      </c>
      <c r="G67" s="279">
        <f>SUM(D67:F67)</f>
        <v>0</v>
      </c>
      <c r="H67" s="279">
        <v>0</v>
      </c>
      <c r="I67" s="279">
        <v>0</v>
      </c>
      <c r="J67" s="279">
        <v>0</v>
      </c>
      <c r="K67" s="279">
        <f>SUM(H67:J67)</f>
        <v>0</v>
      </c>
      <c r="L67" s="279">
        <v>0</v>
      </c>
      <c r="M67" s="279">
        <v>0</v>
      </c>
      <c r="N67" s="279">
        <v>0</v>
      </c>
      <c r="O67" s="279">
        <f>SUM(L67:N67)</f>
        <v>0</v>
      </c>
      <c r="P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</row>
    <row r="68" spans="1:46" s="281" customFormat="1" ht="25.9" customHeight="1">
      <c r="A68" s="274" t="s">
        <v>380</v>
      </c>
      <c r="B68" s="307"/>
      <c r="C68" s="309" t="s">
        <v>444</v>
      </c>
      <c r="D68" s="292">
        <v>0</v>
      </c>
      <c r="E68" s="294">
        <v>0</v>
      </c>
      <c r="F68" s="292">
        <v>0</v>
      </c>
      <c r="G68" s="294">
        <f>SUM(D68:F68)</f>
        <v>0</v>
      </c>
      <c r="H68" s="292">
        <v>0</v>
      </c>
      <c r="I68" s="294">
        <v>0</v>
      </c>
      <c r="J68" s="292">
        <v>0</v>
      </c>
      <c r="K68" s="294">
        <f>SUM(H68:J68)</f>
        <v>0</v>
      </c>
      <c r="L68" s="292">
        <v>0</v>
      </c>
      <c r="M68" s="294">
        <v>0</v>
      </c>
      <c r="N68" s="292">
        <v>0</v>
      </c>
      <c r="O68" s="294">
        <f>SUM(L68:N68)</f>
        <v>0</v>
      </c>
      <c r="P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</row>
    <row r="69" spans="1:46" s="281" customFormat="1" ht="25.9" customHeight="1">
      <c r="A69" s="274" t="s">
        <v>396</v>
      </c>
      <c r="B69" s="307"/>
      <c r="C69" s="276" t="s">
        <v>445</v>
      </c>
      <c r="D69" s="292">
        <v>0</v>
      </c>
      <c r="E69" s="294">
        <v>0</v>
      </c>
      <c r="F69" s="292">
        <v>0</v>
      </c>
      <c r="G69" s="294">
        <f>SUM(D69:F69)</f>
        <v>0</v>
      </c>
      <c r="H69" s="292">
        <v>0</v>
      </c>
      <c r="I69" s="294">
        <v>0</v>
      </c>
      <c r="J69" s="292">
        <v>0</v>
      </c>
      <c r="K69" s="294">
        <f>SUM(H69:J69)</f>
        <v>0</v>
      </c>
      <c r="L69" s="292">
        <v>0</v>
      </c>
      <c r="M69" s="294">
        <v>0</v>
      </c>
      <c r="N69" s="292">
        <v>0</v>
      </c>
      <c r="O69" s="294">
        <f>SUM(L69:N69)</f>
        <v>0</v>
      </c>
      <c r="P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</row>
    <row r="70" spans="1:46" s="281" customFormat="1" ht="25.9" customHeight="1">
      <c r="A70" s="274" t="s">
        <v>416</v>
      </c>
      <c r="B70" s="275" t="s">
        <v>446</v>
      </c>
      <c r="C70" s="290"/>
      <c r="D70" s="292">
        <v>0</v>
      </c>
      <c r="E70" s="310">
        <f>SUM(E71:E78)</f>
        <v>0</v>
      </c>
      <c r="F70" s="292">
        <v>0</v>
      </c>
      <c r="G70" s="292">
        <f>SUM(D70:F70)</f>
        <v>0</v>
      </c>
      <c r="H70" s="292">
        <v>0</v>
      </c>
      <c r="I70" s="292">
        <f>SUM(I71:I78)</f>
        <v>0</v>
      </c>
      <c r="J70" s="292">
        <v>0</v>
      </c>
      <c r="K70" s="292">
        <f>SUM(H70:J70)</f>
        <v>0</v>
      </c>
      <c r="L70" s="292">
        <v>0</v>
      </c>
      <c r="M70" s="292">
        <f>SUM(M71:M78)</f>
        <v>0</v>
      </c>
      <c r="N70" s="292">
        <v>0</v>
      </c>
      <c r="O70" s="292">
        <f>SUM(L70:N70)</f>
        <v>0</v>
      </c>
      <c r="P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</row>
    <row r="71" spans="1:46" s="273" customFormat="1" ht="25.9" customHeight="1">
      <c r="A71" s="282"/>
      <c r="B71" s="283" t="s">
        <v>418</v>
      </c>
      <c r="C71" s="295" t="s">
        <v>447</v>
      </c>
      <c r="D71" s="292">
        <v>0</v>
      </c>
      <c r="E71" s="311">
        <v>0</v>
      </c>
      <c r="F71" s="292">
        <v>0</v>
      </c>
      <c r="G71" s="299">
        <f>SUM(D71:F71)</f>
        <v>0</v>
      </c>
      <c r="H71" s="292">
        <v>0</v>
      </c>
      <c r="I71" s="311">
        <v>0</v>
      </c>
      <c r="J71" s="292">
        <v>0</v>
      </c>
      <c r="K71" s="299">
        <f>SUM(H71:J71)</f>
        <v>0</v>
      </c>
      <c r="L71" s="292">
        <v>0</v>
      </c>
      <c r="M71" s="311">
        <v>0</v>
      </c>
      <c r="N71" s="292">
        <v>0</v>
      </c>
      <c r="O71" s="299">
        <f>SUM(L71:N71)</f>
        <v>0</v>
      </c>
      <c r="P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</row>
    <row r="72" spans="1:46" s="273" customFormat="1" ht="25.9" customHeight="1">
      <c r="A72" s="282"/>
      <c r="B72" s="283" t="s">
        <v>420</v>
      </c>
      <c r="C72" s="295" t="s">
        <v>448</v>
      </c>
      <c r="D72" s="292">
        <v>0</v>
      </c>
      <c r="E72" s="311">
        <v>0</v>
      </c>
      <c r="F72" s="292">
        <v>0</v>
      </c>
      <c r="G72" s="299">
        <f t="shared" ref="G72:G78" si="8">SUM(D72:F72)</f>
        <v>0</v>
      </c>
      <c r="H72" s="292">
        <v>0</v>
      </c>
      <c r="I72" s="311">
        <v>0</v>
      </c>
      <c r="J72" s="292">
        <v>0</v>
      </c>
      <c r="K72" s="299">
        <f t="shared" ref="K72:K89" si="9">SUM(H72:J72)</f>
        <v>0</v>
      </c>
      <c r="L72" s="292">
        <v>0</v>
      </c>
      <c r="M72" s="311">
        <v>0</v>
      </c>
      <c r="N72" s="292">
        <v>0</v>
      </c>
      <c r="O72" s="299">
        <f t="shared" ref="O72:O89" si="10">SUM(L72:N72)</f>
        <v>0</v>
      </c>
      <c r="P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</row>
    <row r="73" spans="1:46" s="273" customFormat="1" ht="25.9" customHeight="1">
      <c r="A73" s="282"/>
      <c r="B73" s="283" t="s">
        <v>422</v>
      </c>
      <c r="C73" s="295" t="s">
        <v>449</v>
      </c>
      <c r="D73" s="292">
        <v>0</v>
      </c>
      <c r="E73" s="311">
        <v>0</v>
      </c>
      <c r="F73" s="292">
        <v>0</v>
      </c>
      <c r="G73" s="299">
        <f t="shared" si="8"/>
        <v>0</v>
      </c>
      <c r="H73" s="292">
        <v>0</v>
      </c>
      <c r="I73" s="311">
        <v>0</v>
      </c>
      <c r="J73" s="292">
        <v>0</v>
      </c>
      <c r="K73" s="299">
        <f t="shared" si="9"/>
        <v>0</v>
      </c>
      <c r="L73" s="292">
        <v>0</v>
      </c>
      <c r="M73" s="311">
        <v>0</v>
      </c>
      <c r="N73" s="292">
        <v>0</v>
      </c>
      <c r="O73" s="299">
        <f t="shared" si="10"/>
        <v>0</v>
      </c>
      <c r="P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</row>
    <row r="74" spans="1:46" s="273" customFormat="1" ht="25.9" customHeight="1">
      <c r="A74" s="282"/>
      <c r="B74" s="283" t="s">
        <v>423</v>
      </c>
      <c r="C74" s="295" t="s">
        <v>450</v>
      </c>
      <c r="D74" s="292">
        <v>0</v>
      </c>
      <c r="E74" s="311">
        <v>0</v>
      </c>
      <c r="F74" s="292">
        <v>0</v>
      </c>
      <c r="G74" s="299">
        <f t="shared" si="8"/>
        <v>0</v>
      </c>
      <c r="H74" s="292">
        <v>0</v>
      </c>
      <c r="I74" s="311">
        <v>0</v>
      </c>
      <c r="J74" s="292">
        <v>0</v>
      </c>
      <c r="K74" s="299">
        <f t="shared" si="9"/>
        <v>0</v>
      </c>
      <c r="L74" s="292">
        <v>0</v>
      </c>
      <c r="M74" s="311">
        <v>0</v>
      </c>
      <c r="N74" s="292">
        <v>0</v>
      </c>
      <c r="O74" s="299">
        <f t="shared" si="10"/>
        <v>0</v>
      </c>
      <c r="P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</row>
    <row r="75" spans="1:46" s="273" customFormat="1" ht="25.9" customHeight="1">
      <c r="A75" s="282"/>
      <c r="B75" s="283" t="s">
        <v>451</v>
      </c>
      <c r="C75" s="295" t="s">
        <v>452</v>
      </c>
      <c r="D75" s="292">
        <v>0</v>
      </c>
      <c r="E75" s="311">
        <v>0</v>
      </c>
      <c r="F75" s="292">
        <v>0</v>
      </c>
      <c r="G75" s="299">
        <f t="shared" si="8"/>
        <v>0</v>
      </c>
      <c r="H75" s="292">
        <v>0</v>
      </c>
      <c r="I75" s="311">
        <v>0</v>
      </c>
      <c r="J75" s="292">
        <v>0</v>
      </c>
      <c r="K75" s="299">
        <f t="shared" si="9"/>
        <v>0</v>
      </c>
      <c r="L75" s="292">
        <v>0</v>
      </c>
      <c r="M75" s="311">
        <v>0</v>
      </c>
      <c r="N75" s="292">
        <v>0</v>
      </c>
      <c r="O75" s="299">
        <f t="shared" si="10"/>
        <v>0</v>
      </c>
      <c r="P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</row>
    <row r="76" spans="1:46" s="273" customFormat="1" ht="25.9" customHeight="1">
      <c r="A76" s="282"/>
      <c r="B76" s="283" t="s">
        <v>453</v>
      </c>
      <c r="C76" s="295" t="s">
        <v>454</v>
      </c>
      <c r="D76" s="292">
        <v>0</v>
      </c>
      <c r="E76" s="311">
        <v>0</v>
      </c>
      <c r="F76" s="292">
        <v>0</v>
      </c>
      <c r="G76" s="299">
        <f t="shared" si="8"/>
        <v>0</v>
      </c>
      <c r="H76" s="292">
        <v>0</v>
      </c>
      <c r="I76" s="311">
        <v>0</v>
      </c>
      <c r="J76" s="292">
        <v>0</v>
      </c>
      <c r="K76" s="299">
        <f t="shared" si="9"/>
        <v>0</v>
      </c>
      <c r="L76" s="292">
        <v>0</v>
      </c>
      <c r="M76" s="311">
        <v>0</v>
      </c>
      <c r="N76" s="292">
        <v>0</v>
      </c>
      <c r="O76" s="299">
        <f t="shared" si="10"/>
        <v>0</v>
      </c>
      <c r="P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</row>
    <row r="77" spans="1:46" s="273" customFormat="1" ht="25.9" customHeight="1">
      <c r="A77" s="282"/>
      <c r="B77" s="283" t="s">
        <v>455</v>
      </c>
      <c r="C77" s="295" t="s">
        <v>456</v>
      </c>
      <c r="D77" s="292">
        <v>0</v>
      </c>
      <c r="E77" s="311">
        <v>0</v>
      </c>
      <c r="F77" s="292">
        <v>0</v>
      </c>
      <c r="G77" s="299">
        <f t="shared" si="8"/>
        <v>0</v>
      </c>
      <c r="H77" s="292">
        <v>0</v>
      </c>
      <c r="I77" s="311">
        <v>0</v>
      </c>
      <c r="J77" s="292">
        <v>0</v>
      </c>
      <c r="K77" s="299">
        <f t="shared" si="9"/>
        <v>0</v>
      </c>
      <c r="L77" s="292">
        <v>0</v>
      </c>
      <c r="M77" s="311">
        <v>0</v>
      </c>
      <c r="N77" s="292">
        <v>0</v>
      </c>
      <c r="O77" s="299">
        <f t="shared" si="10"/>
        <v>0</v>
      </c>
      <c r="P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</row>
    <row r="78" spans="1:46" s="273" customFormat="1" ht="25.9" customHeight="1">
      <c r="A78" s="580"/>
      <c r="B78" s="306" t="s">
        <v>457</v>
      </c>
      <c r="C78" s="595" t="s">
        <v>458</v>
      </c>
      <c r="D78" s="312">
        <v>0</v>
      </c>
      <c r="E78" s="311">
        <v>0</v>
      </c>
      <c r="F78" s="312">
        <v>0</v>
      </c>
      <c r="G78" s="299">
        <f t="shared" si="8"/>
        <v>0</v>
      </c>
      <c r="H78" s="312">
        <v>0</v>
      </c>
      <c r="I78" s="311">
        <v>0</v>
      </c>
      <c r="J78" s="312">
        <v>0</v>
      </c>
      <c r="K78" s="299">
        <f t="shared" si="9"/>
        <v>0</v>
      </c>
      <c r="L78" s="312">
        <v>0</v>
      </c>
      <c r="M78" s="311">
        <v>0</v>
      </c>
      <c r="N78" s="312">
        <v>0</v>
      </c>
      <c r="O78" s="299">
        <f t="shared" si="10"/>
        <v>0</v>
      </c>
      <c r="P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</row>
    <row r="79" spans="1:46" s="258" customFormat="1" ht="21.95" customHeight="1">
      <c r="A79" s="619" t="s">
        <v>356</v>
      </c>
      <c r="B79" s="620"/>
      <c r="C79" s="621"/>
      <c r="D79" s="256" t="s">
        <v>357</v>
      </c>
      <c r="E79" s="256"/>
      <c r="F79" s="256"/>
      <c r="G79" s="257"/>
      <c r="H79" s="256" t="s">
        <v>641</v>
      </c>
      <c r="I79" s="256"/>
      <c r="J79" s="256"/>
      <c r="K79" s="257"/>
      <c r="L79" s="256" t="s">
        <v>655</v>
      </c>
      <c r="M79" s="256"/>
      <c r="N79" s="256"/>
      <c r="O79" s="257"/>
    </row>
    <row r="80" spans="1:46" s="263" customFormat="1" ht="26.25" customHeight="1">
      <c r="A80" s="622" t="s">
        <v>358</v>
      </c>
      <c r="B80" s="623"/>
      <c r="C80" s="624"/>
      <c r="D80" s="259" t="s">
        <v>359</v>
      </c>
      <c r="E80" s="260" t="s">
        <v>360</v>
      </c>
      <c r="F80" s="259" t="s">
        <v>361</v>
      </c>
      <c r="G80" s="261" t="s">
        <v>362</v>
      </c>
      <c r="H80" s="259" t="s">
        <v>359</v>
      </c>
      <c r="I80" s="260" t="s">
        <v>360</v>
      </c>
      <c r="J80" s="259" t="s">
        <v>361</v>
      </c>
      <c r="K80" s="261" t="s">
        <v>362</v>
      </c>
      <c r="L80" s="259" t="s">
        <v>359</v>
      </c>
      <c r="M80" s="260" t="s">
        <v>360</v>
      </c>
      <c r="N80" s="259" t="s">
        <v>361</v>
      </c>
      <c r="O80" s="261" t="s">
        <v>362</v>
      </c>
      <c r="P80" s="262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</row>
    <row r="81" spans="1:46" s="263" customFormat="1" ht="26.25" customHeight="1">
      <c r="A81" s="625"/>
      <c r="B81" s="626"/>
      <c r="C81" s="627"/>
      <c r="D81" s="264" t="s">
        <v>360</v>
      </c>
      <c r="E81" s="265"/>
      <c r="F81" s="264" t="s">
        <v>360</v>
      </c>
      <c r="G81" s="266"/>
      <c r="H81" s="264" t="s">
        <v>360</v>
      </c>
      <c r="I81" s="265"/>
      <c r="J81" s="264" t="s">
        <v>360</v>
      </c>
      <c r="K81" s="266"/>
      <c r="L81" s="264" t="s">
        <v>360</v>
      </c>
      <c r="M81" s="265"/>
      <c r="N81" s="264" t="s">
        <v>360</v>
      </c>
      <c r="O81" s="266"/>
      <c r="P81" s="262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</row>
    <row r="82" spans="1:46" s="281" customFormat="1" ht="25.9" customHeight="1">
      <c r="A82" s="274" t="s">
        <v>424</v>
      </c>
      <c r="B82" s="275" t="s">
        <v>459</v>
      </c>
      <c r="C82" s="276"/>
      <c r="D82" s="294">
        <v>0</v>
      </c>
      <c r="E82" s="596">
        <f>SUM(E83:E88)</f>
        <v>0</v>
      </c>
      <c r="F82" s="294">
        <v>0</v>
      </c>
      <c r="G82" s="597">
        <f>SUM(D82:F82)</f>
        <v>0</v>
      </c>
      <c r="H82" s="294">
        <v>0</v>
      </c>
      <c r="I82" s="597">
        <f>SUM(I83:I88)</f>
        <v>0</v>
      </c>
      <c r="J82" s="294">
        <v>0</v>
      </c>
      <c r="K82" s="585">
        <f t="shared" si="9"/>
        <v>0</v>
      </c>
      <c r="L82" s="294">
        <v>0</v>
      </c>
      <c r="M82" s="597">
        <f>SUM(M83:M88)</f>
        <v>0</v>
      </c>
      <c r="N82" s="294">
        <v>0</v>
      </c>
      <c r="O82" s="585">
        <f t="shared" si="10"/>
        <v>0</v>
      </c>
      <c r="P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</row>
    <row r="83" spans="1:46" s="273" customFormat="1" ht="25.9" customHeight="1">
      <c r="A83" s="282"/>
      <c r="B83" s="283" t="s">
        <v>426</v>
      </c>
      <c r="C83" s="295" t="s">
        <v>460</v>
      </c>
      <c r="D83" s="292">
        <v>0</v>
      </c>
      <c r="E83" s="311">
        <v>0</v>
      </c>
      <c r="F83" s="292">
        <v>0</v>
      </c>
      <c r="G83" s="299">
        <f>SUM(D83:F83)</f>
        <v>0</v>
      </c>
      <c r="H83" s="292">
        <v>0</v>
      </c>
      <c r="I83" s="311">
        <v>0</v>
      </c>
      <c r="J83" s="292">
        <v>0</v>
      </c>
      <c r="K83" s="299">
        <f t="shared" si="9"/>
        <v>0</v>
      </c>
      <c r="L83" s="292">
        <v>0</v>
      </c>
      <c r="M83" s="311">
        <v>0</v>
      </c>
      <c r="N83" s="292">
        <v>0</v>
      </c>
      <c r="O83" s="299">
        <f t="shared" si="10"/>
        <v>0</v>
      </c>
      <c r="P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</row>
    <row r="84" spans="1:46" s="273" customFormat="1" ht="25.9" customHeight="1">
      <c r="A84" s="282"/>
      <c r="B84" s="283" t="s">
        <v>428</v>
      </c>
      <c r="C84" s="295" t="s">
        <v>461</v>
      </c>
      <c r="D84" s="292">
        <v>0</v>
      </c>
      <c r="E84" s="311">
        <v>0</v>
      </c>
      <c r="F84" s="292">
        <v>0</v>
      </c>
      <c r="G84" s="299">
        <f t="shared" ref="G84:G90" si="11">SUM(D84:F84)</f>
        <v>0</v>
      </c>
      <c r="H84" s="292">
        <v>0</v>
      </c>
      <c r="I84" s="311">
        <v>0</v>
      </c>
      <c r="J84" s="292">
        <v>0</v>
      </c>
      <c r="K84" s="299">
        <f t="shared" si="9"/>
        <v>0</v>
      </c>
      <c r="L84" s="292">
        <v>0</v>
      </c>
      <c r="M84" s="311">
        <v>0</v>
      </c>
      <c r="N84" s="292">
        <v>0</v>
      </c>
      <c r="O84" s="299">
        <f t="shared" si="10"/>
        <v>0</v>
      </c>
      <c r="P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</row>
    <row r="85" spans="1:46" s="273" customFormat="1" ht="25.9" customHeight="1">
      <c r="A85" s="282"/>
      <c r="B85" s="283" t="s">
        <v>430</v>
      </c>
      <c r="C85" s="295" t="s">
        <v>462</v>
      </c>
      <c r="D85" s="292">
        <v>0</v>
      </c>
      <c r="E85" s="311">
        <v>0</v>
      </c>
      <c r="F85" s="292">
        <v>0</v>
      </c>
      <c r="G85" s="299">
        <f t="shared" si="11"/>
        <v>0</v>
      </c>
      <c r="H85" s="292">
        <v>0</v>
      </c>
      <c r="I85" s="311">
        <v>0</v>
      </c>
      <c r="J85" s="292">
        <v>0</v>
      </c>
      <c r="K85" s="299">
        <f t="shared" si="9"/>
        <v>0</v>
      </c>
      <c r="L85" s="292">
        <v>0</v>
      </c>
      <c r="M85" s="311">
        <v>0</v>
      </c>
      <c r="N85" s="292">
        <v>0</v>
      </c>
      <c r="O85" s="299">
        <f t="shared" si="10"/>
        <v>0</v>
      </c>
      <c r="P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</row>
    <row r="86" spans="1:46" s="273" customFormat="1" ht="25.9" customHeight="1">
      <c r="A86" s="282"/>
      <c r="B86" s="283" t="s">
        <v>463</v>
      </c>
      <c r="C86" s="295" t="s">
        <v>464</v>
      </c>
      <c r="D86" s="292">
        <v>0</v>
      </c>
      <c r="E86" s="311">
        <v>0</v>
      </c>
      <c r="F86" s="292">
        <v>0</v>
      </c>
      <c r="G86" s="299">
        <f t="shared" si="11"/>
        <v>0</v>
      </c>
      <c r="H86" s="292">
        <v>0</v>
      </c>
      <c r="I86" s="311">
        <v>0</v>
      </c>
      <c r="J86" s="292">
        <v>0</v>
      </c>
      <c r="K86" s="299">
        <f t="shared" si="9"/>
        <v>0</v>
      </c>
      <c r="L86" s="292">
        <v>0</v>
      </c>
      <c r="M86" s="311">
        <v>0</v>
      </c>
      <c r="N86" s="292">
        <v>0</v>
      </c>
      <c r="O86" s="299">
        <f t="shared" si="10"/>
        <v>0</v>
      </c>
      <c r="P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</row>
    <row r="87" spans="1:46" s="273" customFormat="1" ht="25.9" customHeight="1">
      <c r="A87" s="282"/>
      <c r="B87" s="283" t="s">
        <v>465</v>
      </c>
      <c r="C87" s="295" t="s">
        <v>466</v>
      </c>
      <c r="D87" s="292">
        <v>0</v>
      </c>
      <c r="E87" s="311">
        <v>0</v>
      </c>
      <c r="F87" s="292">
        <v>0</v>
      </c>
      <c r="G87" s="299">
        <f t="shared" si="11"/>
        <v>0</v>
      </c>
      <c r="H87" s="292">
        <v>0</v>
      </c>
      <c r="I87" s="311">
        <v>0</v>
      </c>
      <c r="J87" s="292">
        <v>0</v>
      </c>
      <c r="K87" s="299">
        <f t="shared" si="9"/>
        <v>0</v>
      </c>
      <c r="L87" s="292">
        <v>0</v>
      </c>
      <c r="M87" s="311">
        <v>0</v>
      </c>
      <c r="N87" s="292">
        <v>0</v>
      </c>
      <c r="O87" s="299">
        <f t="shared" si="10"/>
        <v>0</v>
      </c>
      <c r="P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</row>
    <row r="88" spans="1:46" s="273" customFormat="1" ht="25.9" customHeight="1">
      <c r="A88" s="282"/>
      <c r="B88" s="283" t="s">
        <v>467</v>
      </c>
      <c r="C88" s="295" t="s">
        <v>468</v>
      </c>
      <c r="D88" s="292">
        <v>0</v>
      </c>
      <c r="E88" s="311">
        <v>0</v>
      </c>
      <c r="F88" s="292">
        <v>0</v>
      </c>
      <c r="G88" s="299">
        <f t="shared" si="11"/>
        <v>0</v>
      </c>
      <c r="H88" s="292">
        <v>0</v>
      </c>
      <c r="I88" s="311">
        <v>0</v>
      </c>
      <c r="J88" s="292">
        <v>0</v>
      </c>
      <c r="K88" s="299">
        <f t="shared" si="9"/>
        <v>0</v>
      </c>
      <c r="L88" s="292">
        <v>0</v>
      </c>
      <c r="M88" s="311">
        <v>0</v>
      </c>
      <c r="N88" s="292">
        <v>0</v>
      </c>
      <c r="O88" s="299">
        <f t="shared" si="10"/>
        <v>0</v>
      </c>
      <c r="P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</row>
    <row r="89" spans="1:46" s="281" customFormat="1" ht="25.9" customHeight="1">
      <c r="A89" s="274" t="s">
        <v>438</v>
      </c>
      <c r="B89" s="275" t="s">
        <v>469</v>
      </c>
      <c r="C89" s="276"/>
      <c r="D89" s="292">
        <v>0</v>
      </c>
      <c r="E89" s="313">
        <v>0</v>
      </c>
      <c r="F89" s="292">
        <v>0</v>
      </c>
      <c r="G89" s="312">
        <f t="shared" si="11"/>
        <v>0</v>
      </c>
      <c r="H89" s="292">
        <v>0</v>
      </c>
      <c r="I89" s="312">
        <v>0</v>
      </c>
      <c r="J89" s="292">
        <v>0</v>
      </c>
      <c r="K89" s="299">
        <f t="shared" si="9"/>
        <v>0</v>
      </c>
      <c r="L89" s="292">
        <v>0</v>
      </c>
      <c r="M89" s="312">
        <v>0</v>
      </c>
      <c r="N89" s="292">
        <v>0</v>
      </c>
      <c r="O89" s="299">
        <f t="shared" si="10"/>
        <v>0</v>
      </c>
      <c r="P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</row>
    <row r="90" spans="1:46" s="273" customFormat="1" ht="25.9" customHeight="1">
      <c r="A90" s="300"/>
      <c r="B90" s="301"/>
      <c r="C90" s="314"/>
      <c r="D90" s="315">
        <v>0</v>
      </c>
      <c r="E90" s="316">
        <v>0</v>
      </c>
      <c r="F90" s="315">
        <v>0</v>
      </c>
      <c r="G90" s="303">
        <f t="shared" si="11"/>
        <v>0</v>
      </c>
      <c r="H90" s="315">
        <v>0</v>
      </c>
      <c r="I90" s="303">
        <v>0</v>
      </c>
      <c r="J90" s="315">
        <v>0</v>
      </c>
      <c r="K90" s="303">
        <v>0</v>
      </c>
      <c r="L90" s="315">
        <v>0</v>
      </c>
      <c r="M90" s="303">
        <v>0</v>
      </c>
      <c r="N90" s="315">
        <v>0</v>
      </c>
      <c r="O90" s="303">
        <v>0</v>
      </c>
      <c r="P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</row>
    <row r="91" spans="1:46" s="273" customFormat="1" ht="15.75" customHeight="1">
      <c r="A91" s="317"/>
      <c r="B91" s="317"/>
      <c r="C91" s="272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</row>
    <row r="92" spans="1:46" s="273" customFormat="1" ht="25.9" customHeight="1">
      <c r="A92" s="317"/>
      <c r="B92" s="317"/>
      <c r="C92" s="318" t="s">
        <v>470</v>
      </c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</row>
    <row r="93" spans="1:46" s="273" customFormat="1" ht="15" customHeight="1">
      <c r="A93" s="317"/>
      <c r="B93" s="317"/>
      <c r="C93" s="318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</row>
    <row r="94" spans="1:46" s="273" customFormat="1">
      <c r="A94" s="319"/>
      <c r="B94" s="319"/>
      <c r="C94" s="320"/>
      <c r="P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</row>
    <row r="95" spans="1:46" s="273" customFormat="1">
      <c r="A95" s="319"/>
      <c r="B95" s="319"/>
      <c r="C95" s="321"/>
      <c r="P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</row>
    <row r="96" spans="1:46" s="273" customFormat="1">
      <c r="A96" s="319"/>
      <c r="B96" s="319"/>
      <c r="C96" s="322"/>
      <c r="P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</row>
    <row r="97" spans="1:46" s="273" customFormat="1">
      <c r="A97" s="319"/>
      <c r="B97" s="319"/>
      <c r="C97" s="321"/>
      <c r="P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</row>
    <row r="98" spans="1:46" s="273" customFormat="1">
      <c r="A98" s="319"/>
      <c r="B98" s="319"/>
      <c r="C98" s="322"/>
      <c r="P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</row>
    <row r="99" spans="1:46" s="273" customFormat="1">
      <c r="A99" s="319"/>
      <c r="B99" s="319"/>
      <c r="C99" s="321"/>
      <c r="P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</row>
    <row r="100" spans="1:46" s="273" customFormat="1">
      <c r="A100" s="319"/>
      <c r="B100" s="319"/>
      <c r="C100" s="321"/>
      <c r="P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</row>
    <row r="101" spans="1:46" s="273" customFormat="1" ht="24" customHeight="1">
      <c r="A101" s="319"/>
      <c r="B101" s="319"/>
      <c r="P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</row>
  </sheetData>
  <mergeCells count="11">
    <mergeCell ref="A79:C79"/>
    <mergeCell ref="A80:C81"/>
    <mergeCell ref="A6:C6"/>
    <mergeCell ref="A7:C8"/>
    <mergeCell ref="A10:C10"/>
    <mergeCell ref="A58:C58"/>
    <mergeCell ref="A66:C66"/>
    <mergeCell ref="A30:C30"/>
    <mergeCell ref="A31:C32"/>
    <mergeCell ref="A55:C55"/>
    <mergeCell ref="A56:C57"/>
  </mergeCells>
  <pageMargins left="0.70866141732283472" right="0.53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159"/>
  <sheetViews>
    <sheetView view="pageBreakPreview" zoomScale="90" zoomScaleNormal="100" zoomScaleSheetLayoutView="90" workbookViewId="0">
      <pane xSplit="1" ySplit="7" topLeftCell="B119" activePane="bottomRight" state="frozen"/>
      <selection pane="topRight" activeCell="B1" sqref="B1"/>
      <selection pane="bottomLeft" activeCell="A8" sqref="A8"/>
      <selection pane="bottomRight" activeCell="K118" sqref="K118:K121"/>
    </sheetView>
  </sheetViews>
  <sheetFormatPr defaultRowHeight="15" outlineLevelRow="1"/>
  <cols>
    <col min="1" max="1" width="8.85546875" style="203" customWidth="1"/>
    <col min="2" max="2" width="47.85546875" style="204" customWidth="1"/>
    <col min="4" max="4" width="9.28515625" customWidth="1"/>
    <col min="7" max="7" width="11.85546875" bestFit="1" customWidth="1"/>
    <col min="11" max="11" width="19" customWidth="1"/>
    <col min="12" max="12" width="12.42578125" bestFit="1" customWidth="1"/>
  </cols>
  <sheetData>
    <row r="1" spans="1:12" s="190" customFormat="1" ht="21" customHeight="1">
      <c r="A1" s="189"/>
      <c r="C1" s="191" t="s">
        <v>653</v>
      </c>
      <c r="D1" s="192"/>
      <c r="E1" s="192"/>
      <c r="F1" s="192"/>
      <c r="G1" s="192"/>
      <c r="H1" s="192"/>
      <c r="I1" s="193"/>
      <c r="J1" s="194"/>
      <c r="K1" s="194" t="s">
        <v>324</v>
      </c>
    </row>
    <row r="2" spans="1:12" s="197" customFormat="1" ht="24" customHeight="1">
      <c r="A2" s="195"/>
      <c r="B2" s="195"/>
      <c r="C2" s="196"/>
      <c r="E2" s="198" t="s">
        <v>325</v>
      </c>
      <c r="F2" s="196"/>
      <c r="G2" s="196"/>
      <c r="H2" s="196"/>
      <c r="I2" s="196"/>
      <c r="J2" s="194"/>
      <c r="K2" s="194"/>
    </row>
    <row r="3" spans="1:12" s="197" customFormat="1" ht="24" customHeight="1">
      <c r="A3" s="195"/>
      <c r="B3" s="199"/>
      <c r="C3" s="200" t="s">
        <v>488</v>
      </c>
      <c r="D3" s="201"/>
      <c r="E3" s="200"/>
      <c r="F3" s="200"/>
      <c r="G3" s="200"/>
      <c r="H3" s="200"/>
      <c r="I3" s="196"/>
      <c r="J3" s="194"/>
      <c r="K3" s="194"/>
    </row>
    <row r="4" spans="1:12" s="197" customFormat="1" ht="24" customHeight="1">
      <c r="A4" s="195"/>
      <c r="B4" s="199"/>
      <c r="C4" s="202" t="s">
        <v>326</v>
      </c>
      <c r="D4" s="201"/>
      <c r="E4" s="200"/>
      <c r="F4" s="200"/>
      <c r="G4" s="200"/>
      <c r="H4" s="200"/>
      <c r="I4" s="196"/>
      <c r="J4" s="194"/>
      <c r="K4" s="194"/>
    </row>
    <row r="5" spans="1:12" ht="19.899999999999999" customHeight="1"/>
    <row r="6" spans="1:12" s="210" customFormat="1" ht="21" customHeight="1">
      <c r="A6" s="205" t="s">
        <v>164</v>
      </c>
      <c r="B6" s="205" t="s">
        <v>327</v>
      </c>
      <c r="C6" s="206" t="s">
        <v>328</v>
      </c>
      <c r="D6" s="207"/>
      <c r="E6" s="206" t="s">
        <v>329</v>
      </c>
      <c r="F6" s="207"/>
      <c r="G6" s="208" t="s">
        <v>330</v>
      </c>
      <c r="H6" s="208"/>
      <c r="I6" s="206" t="s">
        <v>331</v>
      </c>
      <c r="J6" s="207"/>
      <c r="K6" s="209" t="s">
        <v>0</v>
      </c>
    </row>
    <row r="7" spans="1:12" s="197" customFormat="1" ht="24">
      <c r="A7" s="211" t="s">
        <v>171</v>
      </c>
      <c r="B7" s="212"/>
      <c r="C7" s="213" t="s">
        <v>332</v>
      </c>
      <c r="D7" s="214" t="s">
        <v>10</v>
      </c>
      <c r="E7" s="215" t="s">
        <v>332</v>
      </c>
      <c r="F7" s="214" t="s">
        <v>10</v>
      </c>
      <c r="G7" s="213" t="s">
        <v>11</v>
      </c>
      <c r="H7" s="214" t="s">
        <v>333</v>
      </c>
      <c r="I7" s="214" t="s">
        <v>332</v>
      </c>
      <c r="J7" s="216" t="s">
        <v>334</v>
      </c>
      <c r="K7" s="213" t="s">
        <v>335</v>
      </c>
    </row>
    <row r="8" spans="1:12" s="197" customFormat="1" ht="24">
      <c r="A8" s="217">
        <v>1</v>
      </c>
      <c r="B8" s="218" t="s">
        <v>167</v>
      </c>
      <c r="C8" s="219" t="s">
        <v>336</v>
      </c>
      <c r="D8" s="220"/>
      <c r="E8" s="221"/>
      <c r="F8" s="220"/>
      <c r="G8" s="219"/>
      <c r="H8" s="220"/>
      <c r="I8" s="220"/>
      <c r="J8" s="220"/>
      <c r="K8" s="222">
        <f>SUM(K9)</f>
        <v>0</v>
      </c>
    </row>
    <row r="9" spans="1:12" s="197" customFormat="1" ht="24.6" customHeight="1">
      <c r="A9" s="223" t="s">
        <v>337</v>
      </c>
      <c r="B9" s="224" t="s">
        <v>585</v>
      </c>
      <c r="C9" s="225" t="s">
        <v>336</v>
      </c>
      <c r="D9" s="226"/>
      <c r="E9" s="227"/>
      <c r="F9" s="226"/>
      <c r="G9" s="225"/>
      <c r="H9" s="226"/>
      <c r="I9" s="226"/>
      <c r="J9" s="226"/>
      <c r="K9" s="228">
        <f>SUM(K10)</f>
        <v>0</v>
      </c>
    </row>
    <row r="10" spans="1:12" s="197" customFormat="1" ht="48">
      <c r="A10" s="449" t="s">
        <v>339</v>
      </c>
      <c r="B10" s="450" t="s">
        <v>586</v>
      </c>
      <c r="C10" s="451" t="s">
        <v>336</v>
      </c>
      <c r="D10" s="452"/>
      <c r="E10" s="453"/>
      <c r="F10" s="452"/>
      <c r="G10" s="451"/>
      <c r="H10" s="452"/>
      <c r="I10" s="452"/>
      <c r="J10" s="452"/>
      <c r="K10" s="454">
        <f>SUM(K11+K15+K31)</f>
        <v>0</v>
      </c>
    </row>
    <row r="11" spans="1:12" s="197" customFormat="1" ht="24">
      <c r="A11" s="455" t="s">
        <v>341</v>
      </c>
      <c r="B11" s="456" t="s">
        <v>587</v>
      </c>
      <c r="C11" s="457"/>
      <c r="D11" s="457"/>
      <c r="E11" s="458"/>
      <c r="F11" s="457"/>
      <c r="G11" s="457"/>
      <c r="H11" s="459"/>
      <c r="I11" s="460"/>
      <c r="J11" s="460"/>
      <c r="K11" s="461">
        <f>SUM(K12)</f>
        <v>0</v>
      </c>
      <c r="L11" s="462"/>
    </row>
    <row r="12" spans="1:12" s="197" customFormat="1" ht="24">
      <c r="A12" s="396"/>
      <c r="B12" s="397" t="s">
        <v>588</v>
      </c>
      <c r="C12" s="463"/>
      <c r="D12" s="463"/>
      <c r="E12" s="464"/>
      <c r="F12" s="463"/>
      <c r="G12" s="463"/>
      <c r="H12" s="465"/>
      <c r="I12" s="466"/>
      <c r="J12" s="466"/>
      <c r="K12" s="398">
        <f>SUM(K13:K14)</f>
        <v>0</v>
      </c>
    </row>
    <row r="13" spans="1:12" s="197" customFormat="1" ht="21" customHeight="1">
      <c r="A13" s="232"/>
      <c r="B13" s="233" t="s">
        <v>589</v>
      </c>
      <c r="C13" s="234"/>
      <c r="D13" s="234"/>
      <c r="E13" s="235"/>
      <c r="F13" s="234"/>
      <c r="G13" s="234"/>
      <c r="H13" s="236"/>
      <c r="I13" s="237"/>
      <c r="J13" s="237"/>
      <c r="K13" s="238"/>
    </row>
    <row r="14" spans="1:12" s="197" customFormat="1" ht="24">
      <c r="A14" s="347"/>
      <c r="B14" s="348" t="s">
        <v>590</v>
      </c>
      <c r="C14" s="349"/>
      <c r="D14" s="368"/>
      <c r="E14" s="350"/>
      <c r="F14" s="368"/>
      <c r="G14" s="349"/>
      <c r="H14" s="407"/>
      <c r="I14" s="352"/>
      <c r="J14" s="368"/>
      <c r="K14" s="353"/>
    </row>
    <row r="15" spans="1:12" s="197" customFormat="1" ht="24">
      <c r="A15" s="455"/>
      <c r="B15" s="456" t="s">
        <v>591</v>
      </c>
      <c r="C15" s="457"/>
      <c r="D15" s="457"/>
      <c r="E15" s="458"/>
      <c r="F15" s="457"/>
      <c r="G15" s="457"/>
      <c r="H15" s="459"/>
      <c r="I15" s="460"/>
      <c r="J15" s="460"/>
      <c r="K15" s="467">
        <f>SUM(K16+K21+K22+K23)</f>
        <v>0</v>
      </c>
    </row>
    <row r="16" spans="1:12" s="197" customFormat="1" ht="24">
      <c r="A16" s="396"/>
      <c r="B16" s="397" t="s">
        <v>592</v>
      </c>
      <c r="C16" s="463"/>
      <c r="D16" s="463"/>
      <c r="E16" s="464"/>
      <c r="F16" s="463"/>
      <c r="G16" s="463"/>
      <c r="H16" s="465"/>
      <c r="I16" s="466"/>
      <c r="J16" s="466"/>
      <c r="K16" s="398">
        <f>SUM(K17:K20)</f>
        <v>0</v>
      </c>
      <c r="L16" s="462"/>
    </row>
    <row r="17" spans="1:12" s="197" customFormat="1" ht="24">
      <c r="A17" s="232"/>
      <c r="B17" s="233" t="s">
        <v>593</v>
      </c>
      <c r="C17" s="234"/>
      <c r="D17" s="367"/>
      <c r="E17" s="235"/>
      <c r="F17" s="367"/>
      <c r="G17" s="234"/>
      <c r="H17" s="403"/>
      <c r="I17" s="237"/>
      <c r="J17" s="367"/>
      <c r="K17" s="238">
        <f>SUM(C17*E17*G17*I17)</f>
        <v>0</v>
      </c>
      <c r="L17" s="462">
        <f>SUM(K17:K18)</f>
        <v>0</v>
      </c>
    </row>
    <row r="18" spans="1:12" s="197" customFormat="1" ht="24">
      <c r="A18" s="232"/>
      <c r="B18" s="233" t="s">
        <v>594</v>
      </c>
      <c r="C18" s="234"/>
      <c r="D18" s="367"/>
      <c r="E18" s="235"/>
      <c r="F18" s="367"/>
      <c r="G18" s="234"/>
      <c r="H18" s="403"/>
      <c r="I18" s="237"/>
      <c r="J18" s="367"/>
      <c r="K18" s="238">
        <f t="shared" ref="K18" si="0">SUM(C18*E18*G18*I18)</f>
        <v>0</v>
      </c>
      <c r="L18" s="462"/>
    </row>
    <row r="19" spans="1:12" s="197" customFormat="1" ht="24">
      <c r="A19" s="232"/>
      <c r="B19" s="233" t="s">
        <v>595</v>
      </c>
      <c r="C19" s="234"/>
      <c r="D19" s="367"/>
      <c r="E19" s="235"/>
      <c r="F19" s="367"/>
      <c r="G19" s="234"/>
      <c r="H19" s="403"/>
      <c r="I19" s="237"/>
      <c r="J19" s="367"/>
      <c r="K19" s="238">
        <f>SUM(C19*E19*G19*I19)</f>
        <v>0</v>
      </c>
    </row>
    <row r="20" spans="1:12" s="197" customFormat="1" ht="24">
      <c r="A20" s="232"/>
      <c r="B20" s="233" t="s">
        <v>596</v>
      </c>
      <c r="C20" s="234"/>
      <c r="D20" s="367"/>
      <c r="E20" s="235"/>
      <c r="F20" s="367"/>
      <c r="G20" s="234"/>
      <c r="H20" s="403"/>
      <c r="I20" s="237"/>
      <c r="J20" s="367"/>
      <c r="K20" s="238">
        <f>SUM(G20*I20)</f>
        <v>0</v>
      </c>
    </row>
    <row r="21" spans="1:12" s="197" customFormat="1" ht="24">
      <c r="A21" s="232"/>
      <c r="B21" s="233" t="s">
        <v>597</v>
      </c>
      <c r="C21" s="234"/>
      <c r="D21" s="367"/>
      <c r="E21" s="235"/>
      <c r="F21" s="367"/>
      <c r="G21" s="234"/>
      <c r="H21" s="403"/>
      <c r="I21" s="237"/>
      <c r="J21" s="367"/>
      <c r="K21" s="238">
        <f>SUM(C21*G21*I21)</f>
        <v>0</v>
      </c>
    </row>
    <row r="22" spans="1:12" s="197" customFormat="1" ht="24">
      <c r="A22" s="232"/>
      <c r="B22" s="233" t="s">
        <v>598</v>
      </c>
      <c r="C22" s="234"/>
      <c r="D22" s="367"/>
      <c r="E22" s="235"/>
      <c r="F22" s="367"/>
      <c r="G22" s="234"/>
      <c r="H22" s="403"/>
      <c r="I22" s="237"/>
      <c r="J22" s="367"/>
      <c r="K22" s="238">
        <f>SUM(C22*G22*I22)</f>
        <v>0</v>
      </c>
    </row>
    <row r="23" spans="1:12" s="197" customFormat="1" ht="24">
      <c r="A23" s="232"/>
      <c r="B23" s="233" t="s">
        <v>599</v>
      </c>
      <c r="C23" s="234"/>
      <c r="D23" s="234"/>
      <c r="E23" s="235"/>
      <c r="F23" s="234"/>
      <c r="G23" s="234"/>
      <c r="H23" s="236"/>
      <c r="I23" s="237"/>
      <c r="J23" s="237"/>
      <c r="K23" s="238"/>
    </row>
    <row r="24" spans="1:12" s="197" customFormat="1" ht="24">
      <c r="A24" s="232"/>
      <c r="B24" s="233" t="s">
        <v>600</v>
      </c>
      <c r="C24" s="234"/>
      <c r="D24" s="367"/>
      <c r="E24" s="235"/>
      <c r="F24" s="367"/>
      <c r="G24" s="234"/>
      <c r="H24" s="403"/>
      <c r="I24" s="237"/>
      <c r="J24" s="367"/>
      <c r="K24" s="238"/>
    </row>
    <row r="25" spans="1:12" s="197" customFormat="1" ht="24">
      <c r="A25" s="232"/>
      <c r="B25" s="233" t="s">
        <v>601</v>
      </c>
      <c r="C25" s="234"/>
      <c r="D25" s="367"/>
      <c r="E25" s="235"/>
      <c r="F25" s="367"/>
      <c r="G25" s="234"/>
      <c r="H25" s="403"/>
      <c r="I25" s="237"/>
      <c r="J25" s="367"/>
      <c r="K25" s="238"/>
    </row>
    <row r="26" spans="1:12" s="197" customFormat="1" ht="51" customHeight="1">
      <c r="A26" s="232"/>
      <c r="B26" s="233" t="s">
        <v>602</v>
      </c>
      <c r="C26" s="234"/>
      <c r="D26" s="367"/>
      <c r="E26" s="235"/>
      <c r="F26" s="367"/>
      <c r="G26" s="234"/>
      <c r="H26" s="403"/>
      <c r="I26" s="237"/>
      <c r="J26" s="367"/>
      <c r="K26" s="238"/>
      <c r="L26" s="462"/>
    </row>
    <row r="27" spans="1:12" s="197" customFormat="1" ht="24">
      <c r="A27" s="232"/>
      <c r="B27" s="233" t="s">
        <v>603</v>
      </c>
      <c r="C27" s="234"/>
      <c r="D27" s="234"/>
      <c r="E27" s="235"/>
      <c r="F27" s="234"/>
      <c r="G27" s="234"/>
      <c r="H27" s="403"/>
      <c r="I27" s="237"/>
      <c r="J27" s="367"/>
      <c r="K27" s="238">
        <f>SUM(G27*I27)</f>
        <v>0</v>
      </c>
    </row>
    <row r="28" spans="1:12" s="197" customFormat="1" ht="24">
      <c r="A28" s="232"/>
      <c r="B28" s="233" t="s">
        <v>604</v>
      </c>
      <c r="C28" s="234"/>
      <c r="D28" s="234"/>
      <c r="E28" s="235"/>
      <c r="F28" s="234"/>
      <c r="G28" s="234"/>
      <c r="H28" s="403"/>
      <c r="I28" s="237"/>
      <c r="J28" s="367"/>
      <c r="K28" s="238">
        <f>SUM(G28*I28)</f>
        <v>0</v>
      </c>
    </row>
    <row r="29" spans="1:12" s="197" customFormat="1" ht="24">
      <c r="A29" s="347"/>
      <c r="B29" s="348" t="s">
        <v>605</v>
      </c>
      <c r="C29" s="349"/>
      <c r="D29" s="349"/>
      <c r="E29" s="350"/>
      <c r="F29" s="349"/>
      <c r="G29" s="349"/>
      <c r="H29" s="407"/>
      <c r="I29" s="352"/>
      <c r="J29" s="368"/>
      <c r="K29" s="353">
        <v>400000</v>
      </c>
    </row>
    <row r="30" spans="1:12" s="197" customFormat="1" ht="24">
      <c r="A30" s="418"/>
      <c r="B30" s="419"/>
      <c r="C30" s="420"/>
      <c r="D30" s="420"/>
      <c r="E30" s="422"/>
      <c r="F30" s="420"/>
      <c r="G30" s="420"/>
      <c r="H30" s="423"/>
      <c r="I30" s="424"/>
      <c r="J30" s="421"/>
      <c r="K30" s="425"/>
    </row>
    <row r="31" spans="1:12" s="197" customFormat="1" ht="25.15" customHeight="1">
      <c r="A31" s="470"/>
      <c r="B31" s="471" t="s">
        <v>606</v>
      </c>
      <c r="C31" s="472"/>
      <c r="D31" s="472"/>
      <c r="E31" s="473"/>
      <c r="F31" s="472"/>
      <c r="G31" s="472"/>
      <c r="H31" s="474"/>
      <c r="I31" s="475"/>
      <c r="J31" s="475"/>
      <c r="K31" s="476"/>
    </row>
    <row r="32" spans="1:12" s="197" customFormat="1" ht="25.15" customHeight="1">
      <c r="A32" s="396"/>
      <c r="B32" s="397" t="s">
        <v>607</v>
      </c>
      <c r="C32" s="463"/>
      <c r="D32" s="468"/>
      <c r="E32" s="464"/>
      <c r="F32" s="463"/>
      <c r="G32" s="463"/>
      <c r="H32" s="469"/>
      <c r="I32" s="466"/>
      <c r="J32" s="466"/>
      <c r="K32" s="398"/>
    </row>
    <row r="33" spans="1:11" s="197" customFormat="1" ht="25.15" customHeight="1">
      <c r="A33" s="232"/>
      <c r="B33" s="233" t="s">
        <v>608</v>
      </c>
      <c r="C33" s="234"/>
      <c r="D33" s="367"/>
      <c r="E33" s="235"/>
      <c r="F33" s="367"/>
      <c r="G33" s="234"/>
      <c r="H33" s="403"/>
      <c r="I33" s="237"/>
      <c r="J33" s="237"/>
      <c r="K33" s="238"/>
    </row>
    <row r="34" spans="1:11" s="197" customFormat="1" ht="25.15" customHeight="1">
      <c r="A34" s="232"/>
      <c r="B34" s="233" t="s">
        <v>609</v>
      </c>
      <c r="C34" s="234"/>
      <c r="D34" s="234"/>
      <c r="E34" s="235"/>
      <c r="F34" s="367"/>
      <c r="G34" s="234"/>
      <c r="H34" s="403"/>
      <c r="I34" s="237"/>
      <c r="J34" s="237"/>
      <c r="K34" s="238"/>
    </row>
    <row r="35" spans="1:11" s="197" customFormat="1" ht="25.15" customHeight="1">
      <c r="A35" s="232"/>
      <c r="B35" s="233" t="s">
        <v>610</v>
      </c>
      <c r="C35" s="234"/>
      <c r="D35" s="234"/>
      <c r="E35" s="235"/>
      <c r="F35" s="367"/>
      <c r="G35" s="234"/>
      <c r="H35" s="403"/>
      <c r="I35" s="237"/>
      <c r="J35" s="237"/>
      <c r="K35" s="238"/>
    </row>
    <row r="36" spans="1:11" s="197" customFormat="1" ht="25.15" customHeight="1">
      <c r="A36" s="232"/>
      <c r="B36" s="233" t="s">
        <v>611</v>
      </c>
      <c r="C36" s="234"/>
      <c r="D36" s="234"/>
      <c r="E36" s="235"/>
      <c r="F36" s="367"/>
      <c r="G36" s="234"/>
      <c r="H36" s="403"/>
      <c r="I36" s="237"/>
      <c r="J36" s="367"/>
      <c r="K36" s="238"/>
    </row>
    <row r="37" spans="1:11" s="197" customFormat="1" ht="25.15" customHeight="1">
      <c r="A37" s="232"/>
      <c r="B37" s="233" t="s">
        <v>612</v>
      </c>
      <c r="C37" s="234"/>
      <c r="D37" s="234"/>
      <c r="E37" s="235"/>
      <c r="F37" s="367"/>
      <c r="G37" s="234"/>
      <c r="H37" s="403"/>
      <c r="I37" s="237"/>
      <c r="J37" s="237"/>
      <c r="K37" s="238"/>
    </row>
    <row r="38" spans="1:11" s="197" customFormat="1" ht="24">
      <c r="A38" s="217">
        <v>2</v>
      </c>
      <c r="B38" s="218" t="s">
        <v>168</v>
      </c>
      <c r="C38" s="239" t="s">
        <v>336</v>
      </c>
      <c r="D38" s="240"/>
      <c r="E38" s="241"/>
      <c r="F38" s="240"/>
      <c r="G38" s="242"/>
      <c r="H38" s="240"/>
      <c r="I38" s="240"/>
      <c r="J38" s="243"/>
      <c r="K38" s="222" t="e">
        <f>K39</f>
        <v>#REF!</v>
      </c>
    </row>
    <row r="39" spans="1:11" s="197" customFormat="1" ht="24">
      <c r="A39" s="217">
        <v>2.1</v>
      </c>
      <c r="B39" s="218" t="s">
        <v>346</v>
      </c>
      <c r="C39" s="239" t="s">
        <v>336</v>
      </c>
      <c r="D39" s="240"/>
      <c r="E39" s="241"/>
      <c r="F39" s="240"/>
      <c r="G39" s="242"/>
      <c r="H39" s="240"/>
      <c r="I39" s="240"/>
      <c r="J39" s="243"/>
      <c r="K39" s="222" t="e">
        <f>K40+K71</f>
        <v>#REF!</v>
      </c>
    </row>
    <row r="40" spans="1:11" s="197" customFormat="1" ht="24">
      <c r="A40" s="217" t="s">
        <v>347</v>
      </c>
      <c r="B40" s="218" t="s">
        <v>172</v>
      </c>
      <c r="C40" s="239" t="s">
        <v>336</v>
      </c>
      <c r="D40" s="240"/>
      <c r="E40" s="241"/>
      <c r="F40" s="240"/>
      <c r="G40" s="242"/>
      <c r="H40" s="240"/>
      <c r="I40" s="240"/>
      <c r="J40" s="243"/>
      <c r="K40" s="222" t="e">
        <f>SUM(K41)</f>
        <v>#REF!</v>
      </c>
    </row>
    <row r="41" spans="1:11" s="197" customFormat="1" ht="24.6" customHeight="1">
      <c r="A41" s="223" t="s">
        <v>348</v>
      </c>
      <c r="B41" s="224" t="s">
        <v>489</v>
      </c>
      <c r="C41" s="239" t="s">
        <v>336</v>
      </c>
      <c r="D41" s="240"/>
      <c r="E41" s="241"/>
      <c r="F41" s="240"/>
      <c r="G41" s="242"/>
      <c r="H41" s="240"/>
      <c r="I41" s="240"/>
      <c r="J41" s="243"/>
      <c r="K41" s="228" t="e">
        <f>SUM(K42+K46+K50+K54+K58+#REF!+#REF!+#REF!+#REF!)</f>
        <v>#REF!</v>
      </c>
    </row>
    <row r="42" spans="1:11" s="197" customFormat="1" ht="24">
      <c r="A42" s="229" t="s">
        <v>339</v>
      </c>
      <c r="B42" s="230" t="s">
        <v>656</v>
      </c>
      <c r="C42" s="225" t="s">
        <v>336</v>
      </c>
      <c r="D42" s="226"/>
      <c r="E42" s="227"/>
      <c r="F42" s="226"/>
      <c r="G42" s="225"/>
      <c r="H42" s="226"/>
      <c r="I42" s="226"/>
      <c r="J42" s="226"/>
      <c r="K42" s="231">
        <f>SUM(K43:K45)</f>
        <v>0</v>
      </c>
    </row>
    <row r="43" spans="1:11" s="197" customFormat="1" ht="48">
      <c r="A43" s="232"/>
      <c r="B43" s="233" t="s">
        <v>490</v>
      </c>
      <c r="C43" s="234"/>
      <c r="D43" s="234"/>
      <c r="E43" s="235"/>
      <c r="F43" s="234"/>
      <c r="G43" s="234"/>
      <c r="H43" s="236"/>
      <c r="I43" s="237"/>
      <c r="J43" s="237"/>
      <c r="K43" s="238">
        <f>C43*E43*G43*I43</f>
        <v>0</v>
      </c>
    </row>
    <row r="44" spans="1:11" s="197" customFormat="1" ht="48">
      <c r="A44" s="232"/>
      <c r="B44" s="233" t="s">
        <v>342</v>
      </c>
      <c r="C44" s="234"/>
      <c r="D44" s="234"/>
      <c r="E44" s="235"/>
      <c r="F44" s="234"/>
      <c r="G44" s="234"/>
      <c r="H44" s="236"/>
      <c r="I44" s="237"/>
      <c r="J44" s="237"/>
      <c r="K44" s="238">
        <f>C44*E44*G44*I44</f>
        <v>0</v>
      </c>
    </row>
    <row r="45" spans="1:11" s="197" customFormat="1" ht="25.15" customHeight="1">
      <c r="A45" s="232"/>
      <c r="B45" s="233" t="s">
        <v>342</v>
      </c>
      <c r="C45" s="234"/>
      <c r="D45" s="234"/>
      <c r="E45" s="235"/>
      <c r="F45" s="234"/>
      <c r="G45" s="234"/>
      <c r="H45" s="236"/>
      <c r="I45" s="237"/>
      <c r="J45" s="237"/>
      <c r="K45" s="238">
        <f>C45*E45*G45*I45</f>
        <v>0</v>
      </c>
    </row>
    <row r="46" spans="1:11" s="197" customFormat="1" ht="24">
      <c r="A46" s="229" t="s">
        <v>343</v>
      </c>
      <c r="B46" s="230" t="s">
        <v>657</v>
      </c>
      <c r="C46" s="225" t="s">
        <v>336</v>
      </c>
      <c r="D46" s="226"/>
      <c r="E46" s="227"/>
      <c r="F46" s="226"/>
      <c r="G46" s="225"/>
      <c r="H46" s="226"/>
      <c r="I46" s="226"/>
      <c r="J46" s="226"/>
      <c r="K46" s="231">
        <f>SUM(K47:K49)</f>
        <v>0</v>
      </c>
    </row>
    <row r="47" spans="1:11" s="197" customFormat="1" ht="48">
      <c r="A47" s="232"/>
      <c r="B47" s="233" t="s">
        <v>490</v>
      </c>
      <c r="C47" s="234"/>
      <c r="D47" s="234"/>
      <c r="E47" s="235"/>
      <c r="F47" s="234"/>
      <c r="G47" s="234"/>
      <c r="H47" s="236"/>
      <c r="I47" s="237"/>
      <c r="J47" s="237"/>
      <c r="K47" s="238">
        <f>C47*E47*G47*I47</f>
        <v>0</v>
      </c>
    </row>
    <row r="48" spans="1:11" s="197" customFormat="1" ht="48">
      <c r="A48" s="232"/>
      <c r="B48" s="233" t="s">
        <v>342</v>
      </c>
      <c r="C48" s="234"/>
      <c r="D48" s="234"/>
      <c r="E48" s="235"/>
      <c r="F48" s="234"/>
      <c r="G48" s="234"/>
      <c r="H48" s="236"/>
      <c r="I48" s="237"/>
      <c r="J48" s="237"/>
      <c r="K48" s="238">
        <f>C48*E48*G48*I48</f>
        <v>0</v>
      </c>
    </row>
    <row r="49" spans="1:11" s="197" customFormat="1" ht="48">
      <c r="A49" s="232"/>
      <c r="B49" s="233" t="s">
        <v>342</v>
      </c>
      <c r="C49" s="234"/>
      <c r="D49" s="234"/>
      <c r="E49" s="235"/>
      <c r="F49" s="234"/>
      <c r="G49" s="234"/>
      <c r="H49" s="236"/>
      <c r="I49" s="237"/>
      <c r="J49" s="237"/>
      <c r="K49" s="238">
        <f>C49*E49*G49*I49</f>
        <v>0</v>
      </c>
    </row>
    <row r="50" spans="1:11" s="197" customFormat="1" ht="24">
      <c r="A50" s="229" t="s">
        <v>491</v>
      </c>
      <c r="B50" s="230" t="s">
        <v>658</v>
      </c>
      <c r="C50" s="225" t="s">
        <v>336</v>
      </c>
      <c r="D50" s="226"/>
      <c r="E50" s="227"/>
      <c r="F50" s="226"/>
      <c r="G50" s="225"/>
      <c r="H50" s="226"/>
      <c r="I50" s="226"/>
      <c r="J50" s="226"/>
      <c r="K50" s="231">
        <f>SUM(K51:K53)</f>
        <v>0</v>
      </c>
    </row>
    <row r="51" spans="1:11" s="197" customFormat="1" ht="48">
      <c r="A51" s="232"/>
      <c r="B51" s="233" t="s">
        <v>490</v>
      </c>
      <c r="C51" s="234"/>
      <c r="D51" s="234"/>
      <c r="E51" s="235"/>
      <c r="F51" s="234"/>
      <c r="G51" s="234"/>
      <c r="H51" s="236"/>
      <c r="I51" s="237"/>
      <c r="J51" s="237"/>
      <c r="K51" s="238">
        <f>C51*E51*G51*I51</f>
        <v>0</v>
      </c>
    </row>
    <row r="52" spans="1:11" s="197" customFormat="1" ht="48">
      <c r="A52" s="232"/>
      <c r="B52" s="233" t="s">
        <v>342</v>
      </c>
      <c r="C52" s="234"/>
      <c r="D52" s="234"/>
      <c r="E52" s="235"/>
      <c r="F52" s="234"/>
      <c r="G52" s="234"/>
      <c r="H52" s="236"/>
      <c r="I52" s="237"/>
      <c r="J52" s="237"/>
      <c r="K52" s="238">
        <f>C52*E52*G52*I52</f>
        <v>0</v>
      </c>
    </row>
    <row r="53" spans="1:11" s="197" customFormat="1" ht="25.15" customHeight="1">
      <c r="A53" s="232"/>
      <c r="B53" s="233" t="s">
        <v>342</v>
      </c>
      <c r="C53" s="234"/>
      <c r="D53" s="234"/>
      <c r="E53" s="235"/>
      <c r="F53" s="234"/>
      <c r="G53" s="234"/>
      <c r="H53" s="236"/>
      <c r="I53" s="237"/>
      <c r="J53" s="237"/>
      <c r="K53" s="238">
        <f>C53*E53*G53*I53</f>
        <v>0</v>
      </c>
    </row>
    <row r="54" spans="1:11" s="197" customFormat="1" ht="24">
      <c r="A54" s="229" t="s">
        <v>492</v>
      </c>
      <c r="B54" s="230" t="s">
        <v>659</v>
      </c>
      <c r="C54" s="225" t="s">
        <v>336</v>
      </c>
      <c r="D54" s="226"/>
      <c r="E54" s="227"/>
      <c r="F54" s="226"/>
      <c r="G54" s="225"/>
      <c r="H54" s="226"/>
      <c r="I54" s="226"/>
      <c r="J54" s="226"/>
      <c r="K54" s="231">
        <f>SUM(K55:K57)</f>
        <v>0</v>
      </c>
    </row>
    <row r="55" spans="1:11" s="197" customFormat="1" ht="48">
      <c r="A55" s="232"/>
      <c r="B55" s="233" t="s">
        <v>490</v>
      </c>
      <c r="C55" s="234"/>
      <c r="D55" s="234"/>
      <c r="E55" s="235"/>
      <c r="F55" s="234"/>
      <c r="G55" s="234"/>
      <c r="H55" s="236"/>
      <c r="I55" s="237"/>
      <c r="J55" s="237"/>
      <c r="K55" s="238">
        <f>C55*E55*G55*I55</f>
        <v>0</v>
      </c>
    </row>
    <row r="56" spans="1:11" s="197" customFormat="1" ht="48">
      <c r="A56" s="232"/>
      <c r="B56" s="233" t="s">
        <v>342</v>
      </c>
      <c r="C56" s="234"/>
      <c r="D56" s="234"/>
      <c r="E56" s="235"/>
      <c r="F56" s="234"/>
      <c r="G56" s="234"/>
      <c r="H56" s="236"/>
      <c r="I56" s="237"/>
      <c r="J56" s="237"/>
      <c r="K56" s="238">
        <f>C56*E56*G56*I56</f>
        <v>0</v>
      </c>
    </row>
    <row r="57" spans="1:11" s="197" customFormat="1" ht="48">
      <c r="A57" s="244"/>
      <c r="B57" s="245" t="s">
        <v>342</v>
      </c>
      <c r="C57" s="246"/>
      <c r="D57" s="246"/>
      <c r="E57" s="247"/>
      <c r="F57" s="246"/>
      <c r="G57" s="246"/>
      <c r="H57" s="248"/>
      <c r="I57" s="249"/>
      <c r="J57" s="249"/>
      <c r="K57" s="250">
        <f>C57*E57*G57*I57</f>
        <v>0</v>
      </c>
    </row>
    <row r="58" spans="1:11" s="197" customFormat="1" ht="24">
      <c r="A58" s="354" t="s">
        <v>493</v>
      </c>
      <c r="B58" s="355" t="s">
        <v>660</v>
      </c>
      <c r="C58" s="356" t="s">
        <v>336</v>
      </c>
      <c r="D58" s="357"/>
      <c r="E58" s="358"/>
      <c r="F58" s="357"/>
      <c r="G58" s="356"/>
      <c r="H58" s="357"/>
      <c r="I58" s="357"/>
      <c r="J58" s="357"/>
      <c r="K58" s="359">
        <f>SUM(K59:K61)</f>
        <v>0</v>
      </c>
    </row>
    <row r="59" spans="1:11" s="197" customFormat="1" ht="48">
      <c r="A59" s="232"/>
      <c r="B59" s="233" t="s">
        <v>490</v>
      </c>
      <c r="C59" s="234"/>
      <c r="D59" s="234"/>
      <c r="E59" s="235"/>
      <c r="F59" s="234"/>
      <c r="G59" s="234"/>
      <c r="H59" s="236"/>
      <c r="I59" s="237"/>
      <c r="J59" s="237"/>
      <c r="K59" s="238">
        <f>C59*E59*G59*I59</f>
        <v>0</v>
      </c>
    </row>
    <row r="60" spans="1:11" s="197" customFormat="1" ht="48">
      <c r="A60" s="232"/>
      <c r="B60" s="233" t="s">
        <v>342</v>
      </c>
      <c r="C60" s="234"/>
      <c r="D60" s="234"/>
      <c r="E60" s="235"/>
      <c r="F60" s="234"/>
      <c r="G60" s="234"/>
      <c r="H60" s="236"/>
      <c r="I60" s="237"/>
      <c r="J60" s="237"/>
      <c r="K60" s="238">
        <f>C60*E60*G60*I60</f>
        <v>0</v>
      </c>
    </row>
    <row r="61" spans="1:11" s="197" customFormat="1" ht="48">
      <c r="A61" s="232"/>
      <c r="B61" s="233" t="s">
        <v>342</v>
      </c>
      <c r="C61" s="234"/>
      <c r="D61" s="234"/>
      <c r="E61" s="235"/>
      <c r="F61" s="234"/>
      <c r="G61" s="234"/>
      <c r="H61" s="236"/>
      <c r="I61" s="237"/>
      <c r="J61" s="237"/>
      <c r="K61" s="238">
        <f>C61*E61*G61*I61</f>
        <v>0</v>
      </c>
    </row>
    <row r="62" spans="1:11" s="197" customFormat="1" ht="24.6" customHeight="1" outlineLevel="1">
      <c r="A62" s="223" t="s">
        <v>350</v>
      </c>
      <c r="B62" s="224" t="s">
        <v>349</v>
      </c>
      <c r="C62" s="225" t="s">
        <v>336</v>
      </c>
      <c r="D62" s="226"/>
      <c r="E62" s="227"/>
      <c r="F62" s="226"/>
      <c r="G62" s="225"/>
      <c r="H62" s="226"/>
      <c r="I62" s="226"/>
      <c r="J62" s="226"/>
      <c r="K62" s="228">
        <f>K63+K67</f>
        <v>0</v>
      </c>
    </row>
    <row r="63" spans="1:11" s="197" customFormat="1" ht="96" outlineLevel="1">
      <c r="A63" s="229" t="s">
        <v>339</v>
      </c>
      <c r="B63" s="230" t="s">
        <v>340</v>
      </c>
      <c r="C63" s="225" t="s">
        <v>336</v>
      </c>
      <c r="D63" s="226"/>
      <c r="E63" s="227"/>
      <c r="F63" s="226"/>
      <c r="G63" s="225"/>
      <c r="H63" s="226"/>
      <c r="I63" s="226"/>
      <c r="J63" s="226"/>
      <c r="K63" s="231">
        <f>SUM(K64:K66)</f>
        <v>0</v>
      </c>
    </row>
    <row r="64" spans="1:11" s="197" customFormat="1" ht="48" outlineLevel="1">
      <c r="A64" s="232"/>
      <c r="B64" s="233" t="s">
        <v>342</v>
      </c>
      <c r="C64" s="234"/>
      <c r="D64" s="234"/>
      <c r="E64" s="235"/>
      <c r="F64" s="234"/>
      <c r="G64" s="234"/>
      <c r="H64" s="236"/>
      <c r="I64" s="237"/>
      <c r="J64" s="237"/>
      <c r="K64" s="238">
        <f>C64*E64*G64*I64</f>
        <v>0</v>
      </c>
    </row>
    <row r="65" spans="1:11" s="197" customFormat="1" ht="48" outlineLevel="1">
      <c r="A65" s="232"/>
      <c r="B65" s="233" t="s">
        <v>342</v>
      </c>
      <c r="C65" s="234"/>
      <c r="D65" s="234"/>
      <c r="E65" s="235"/>
      <c r="F65" s="234"/>
      <c r="G65" s="234"/>
      <c r="H65" s="236"/>
      <c r="I65" s="237"/>
      <c r="J65" s="237"/>
      <c r="K65" s="238">
        <f>C65*E65*G65*I65</f>
        <v>0</v>
      </c>
    </row>
    <row r="66" spans="1:11" s="197" customFormat="1" ht="25.15" customHeight="1" outlineLevel="1">
      <c r="A66" s="232"/>
      <c r="B66" s="233" t="s">
        <v>342</v>
      </c>
      <c r="C66" s="234"/>
      <c r="D66" s="234"/>
      <c r="E66" s="235"/>
      <c r="F66" s="234"/>
      <c r="G66" s="234"/>
      <c r="H66" s="236"/>
      <c r="I66" s="237"/>
      <c r="J66" s="237"/>
      <c r="K66" s="238">
        <f>C66*E66*G66*I66</f>
        <v>0</v>
      </c>
    </row>
    <row r="67" spans="1:11" s="197" customFormat="1" ht="96" outlineLevel="1">
      <c r="A67" s="229" t="s">
        <v>343</v>
      </c>
      <c r="B67" s="230" t="s">
        <v>344</v>
      </c>
      <c r="C67" s="225" t="s">
        <v>336</v>
      </c>
      <c r="D67" s="226"/>
      <c r="E67" s="227"/>
      <c r="F67" s="226"/>
      <c r="G67" s="225"/>
      <c r="H67" s="226"/>
      <c r="I67" s="226"/>
      <c r="J67" s="226"/>
      <c r="K67" s="231">
        <f>SUM(K68:K70)</f>
        <v>0</v>
      </c>
    </row>
    <row r="68" spans="1:11" s="197" customFormat="1" ht="48" outlineLevel="1">
      <c r="A68" s="232"/>
      <c r="B68" s="233" t="s">
        <v>342</v>
      </c>
      <c r="C68" s="234"/>
      <c r="D68" s="234"/>
      <c r="E68" s="235"/>
      <c r="F68" s="234"/>
      <c r="G68" s="234"/>
      <c r="H68" s="236"/>
      <c r="I68" s="237"/>
      <c r="J68" s="237"/>
      <c r="K68" s="238">
        <f>C68*E68*G68*I68</f>
        <v>0</v>
      </c>
    </row>
    <row r="69" spans="1:11" s="197" customFormat="1" ht="48" outlineLevel="1">
      <c r="A69" s="232"/>
      <c r="B69" s="233" t="s">
        <v>342</v>
      </c>
      <c r="C69" s="234"/>
      <c r="D69" s="234"/>
      <c r="E69" s="235"/>
      <c r="F69" s="234"/>
      <c r="G69" s="234"/>
      <c r="H69" s="236"/>
      <c r="I69" s="237"/>
      <c r="J69" s="237"/>
      <c r="K69" s="238">
        <f>C69*E69*G69*I69</f>
        <v>0</v>
      </c>
    </row>
    <row r="70" spans="1:11" s="197" customFormat="1" ht="48" outlineLevel="1">
      <c r="A70" s="232"/>
      <c r="B70" s="233" t="s">
        <v>342</v>
      </c>
      <c r="C70" s="234"/>
      <c r="D70" s="234"/>
      <c r="E70" s="235"/>
      <c r="F70" s="234"/>
      <c r="G70" s="234"/>
      <c r="H70" s="236"/>
      <c r="I70" s="237"/>
      <c r="J70" s="237"/>
      <c r="K70" s="238">
        <f>C70*E70*G70*I70</f>
        <v>0</v>
      </c>
    </row>
    <row r="71" spans="1:11" s="197" customFormat="1" ht="24">
      <c r="A71" s="217" t="s">
        <v>351</v>
      </c>
      <c r="B71" s="218" t="s">
        <v>173</v>
      </c>
      <c r="C71" s="239" t="s">
        <v>336</v>
      </c>
      <c r="D71" s="240"/>
      <c r="E71" s="241"/>
      <c r="F71" s="240"/>
      <c r="G71" s="242"/>
      <c r="H71" s="240"/>
      <c r="I71" s="240"/>
      <c r="J71" s="243"/>
      <c r="K71" s="222">
        <f>SUM(K72+K77)</f>
        <v>0</v>
      </c>
    </row>
    <row r="72" spans="1:11" s="197" customFormat="1" ht="24.6" customHeight="1">
      <c r="A72" s="223" t="s">
        <v>352</v>
      </c>
      <c r="B72" s="224" t="s">
        <v>494</v>
      </c>
      <c r="C72" s="225" t="s">
        <v>336</v>
      </c>
      <c r="D72" s="226"/>
      <c r="E72" s="227"/>
      <c r="F72" s="226"/>
      <c r="G72" s="225"/>
      <c r="H72" s="226"/>
      <c r="I72" s="226"/>
      <c r="J72" s="226"/>
      <c r="K72" s="228">
        <f>SUM(K73)</f>
        <v>0</v>
      </c>
    </row>
    <row r="73" spans="1:11" s="197" customFormat="1" ht="24">
      <c r="A73" s="229" t="s">
        <v>339</v>
      </c>
      <c r="B73" s="230" t="s">
        <v>661</v>
      </c>
      <c r="C73" s="225" t="s">
        <v>336</v>
      </c>
      <c r="D73" s="226"/>
      <c r="E73" s="227"/>
      <c r="F73" s="226"/>
      <c r="G73" s="225"/>
      <c r="H73" s="226"/>
      <c r="I73" s="226"/>
      <c r="J73" s="226"/>
      <c r="K73" s="231">
        <f>SUM(K74)</f>
        <v>0</v>
      </c>
    </row>
    <row r="74" spans="1:11" s="197" customFormat="1" ht="48">
      <c r="A74" s="339"/>
      <c r="B74" s="233" t="s">
        <v>490</v>
      </c>
      <c r="C74" s="345"/>
      <c r="D74" s="346"/>
      <c r="E74" s="346"/>
      <c r="F74" s="346"/>
      <c r="G74" s="346"/>
      <c r="H74" s="346"/>
      <c r="I74" s="346"/>
      <c r="J74" s="346"/>
      <c r="K74" s="344">
        <f>SUM(C74*E74*G74*I74)</f>
        <v>0</v>
      </c>
    </row>
    <row r="75" spans="1:11" s="197" customFormat="1" ht="48">
      <c r="A75" s="339"/>
      <c r="B75" s="233" t="s">
        <v>342</v>
      </c>
      <c r="C75" s="340"/>
      <c r="D75" s="341"/>
      <c r="E75" s="342"/>
      <c r="F75" s="341"/>
      <c r="G75" s="340"/>
      <c r="H75" s="341"/>
      <c r="I75" s="341"/>
      <c r="J75" s="341"/>
      <c r="K75" s="343"/>
    </row>
    <row r="76" spans="1:11" s="197" customFormat="1" ht="25.15" customHeight="1">
      <c r="A76" s="244"/>
      <c r="B76" s="245" t="s">
        <v>342</v>
      </c>
      <c r="C76" s="246"/>
      <c r="D76" s="246"/>
      <c r="E76" s="247"/>
      <c r="F76" s="246"/>
      <c r="G76" s="246"/>
      <c r="H76" s="248"/>
      <c r="I76" s="249"/>
      <c r="J76" s="249"/>
      <c r="K76" s="250">
        <f>C76*E76*G76*I76</f>
        <v>0</v>
      </c>
    </row>
    <row r="77" spans="1:11" s="197" customFormat="1" ht="24.6" customHeight="1">
      <c r="A77" s="364" t="s">
        <v>353</v>
      </c>
      <c r="B77" s="365" t="s">
        <v>495</v>
      </c>
      <c r="C77" s="356" t="s">
        <v>336</v>
      </c>
      <c r="D77" s="357"/>
      <c r="E77" s="358"/>
      <c r="F77" s="357"/>
      <c r="G77" s="356"/>
      <c r="H77" s="357"/>
      <c r="I77" s="357"/>
      <c r="J77" s="357"/>
      <c r="K77" s="366">
        <f>SUM(K78)</f>
        <v>0</v>
      </c>
    </row>
    <row r="78" spans="1:11" s="197" customFormat="1" ht="24">
      <c r="A78" s="229" t="s">
        <v>339</v>
      </c>
      <c r="B78" s="230" t="s">
        <v>662</v>
      </c>
      <c r="C78" s="225" t="s">
        <v>336</v>
      </c>
      <c r="D78" s="226"/>
      <c r="E78" s="227"/>
      <c r="F78" s="226"/>
      <c r="G78" s="225"/>
      <c r="H78" s="226"/>
      <c r="I78" s="226"/>
      <c r="J78" s="226"/>
      <c r="K78" s="231">
        <f>SUM(K79:K81)</f>
        <v>0</v>
      </c>
    </row>
    <row r="79" spans="1:11" s="197" customFormat="1" ht="48">
      <c r="A79" s="232"/>
      <c r="B79" s="233" t="s">
        <v>490</v>
      </c>
      <c r="C79" s="234"/>
      <c r="D79" s="234"/>
      <c r="E79" s="235"/>
      <c r="F79" s="234"/>
      <c r="G79" s="234"/>
      <c r="H79" s="236"/>
      <c r="I79" s="237"/>
      <c r="J79" s="237"/>
      <c r="K79" s="238">
        <f>C79*E79*G79*I79</f>
        <v>0</v>
      </c>
    </row>
    <row r="80" spans="1:11" s="197" customFormat="1" ht="48">
      <c r="A80" s="232"/>
      <c r="B80" s="233" t="s">
        <v>342</v>
      </c>
      <c r="C80" s="234"/>
      <c r="D80" s="234"/>
      <c r="E80" s="235"/>
      <c r="F80" s="234"/>
      <c r="G80" s="234"/>
      <c r="H80" s="236"/>
      <c r="I80" s="237"/>
      <c r="J80" s="237"/>
      <c r="K80" s="238">
        <f>C80*E80*G80*I80</f>
        <v>0</v>
      </c>
    </row>
    <row r="81" spans="1:11" s="197" customFormat="1" ht="25.15" customHeight="1">
      <c r="A81" s="232"/>
      <c r="B81" s="233" t="s">
        <v>342</v>
      </c>
      <c r="C81" s="234"/>
      <c r="D81" s="234"/>
      <c r="E81" s="235"/>
      <c r="F81" s="234"/>
      <c r="G81" s="234"/>
      <c r="H81" s="236"/>
      <c r="I81" s="237"/>
      <c r="J81" s="237"/>
      <c r="K81" s="238">
        <f>C81*E81*G81*I81</f>
        <v>0</v>
      </c>
    </row>
    <row r="82" spans="1:11" s="197" customFormat="1" ht="24">
      <c r="A82" s="229" t="s">
        <v>343</v>
      </c>
      <c r="B82" s="230" t="s">
        <v>663</v>
      </c>
      <c r="C82" s="225" t="s">
        <v>336</v>
      </c>
      <c r="D82" s="226"/>
      <c r="E82" s="227"/>
      <c r="F82" s="226"/>
      <c r="G82" s="225"/>
      <c r="H82" s="226"/>
      <c r="I82" s="226"/>
      <c r="J82" s="226"/>
      <c r="K82" s="231">
        <f>SUM(K83:K85)</f>
        <v>0</v>
      </c>
    </row>
    <row r="83" spans="1:11" s="197" customFormat="1" ht="48">
      <c r="A83" s="232"/>
      <c r="B83" s="233" t="s">
        <v>490</v>
      </c>
      <c r="C83" s="234"/>
      <c r="D83" s="234"/>
      <c r="E83" s="235"/>
      <c r="F83" s="234"/>
      <c r="G83" s="234"/>
      <c r="H83" s="236"/>
      <c r="I83" s="237"/>
      <c r="J83" s="237"/>
      <c r="K83" s="238">
        <f>C83*E83*G83*I83</f>
        <v>0</v>
      </c>
    </row>
    <row r="84" spans="1:11" s="197" customFormat="1" ht="48">
      <c r="A84" s="232"/>
      <c r="B84" s="233" t="s">
        <v>342</v>
      </c>
      <c r="C84" s="234"/>
      <c r="D84" s="234"/>
      <c r="E84" s="235"/>
      <c r="F84" s="234"/>
      <c r="G84" s="234"/>
      <c r="H84" s="236"/>
      <c r="I84" s="237"/>
      <c r="J84" s="237"/>
      <c r="K84" s="238">
        <f>C84*E84*G84*I84</f>
        <v>0</v>
      </c>
    </row>
    <row r="85" spans="1:11" s="197" customFormat="1" ht="25.15" customHeight="1">
      <c r="A85" s="232"/>
      <c r="B85" s="233" t="s">
        <v>342</v>
      </c>
      <c r="C85" s="234"/>
      <c r="D85" s="234"/>
      <c r="E85" s="235"/>
      <c r="F85" s="234"/>
      <c r="G85" s="234"/>
      <c r="H85" s="236"/>
      <c r="I85" s="237"/>
      <c r="J85" s="237"/>
      <c r="K85" s="238">
        <f>C85*E85*G85*I85</f>
        <v>0</v>
      </c>
    </row>
    <row r="86" spans="1:11" s="197" customFormat="1" ht="24">
      <c r="A86" s="229" t="s">
        <v>491</v>
      </c>
      <c r="B86" s="230" t="s">
        <v>658</v>
      </c>
      <c r="C86" s="225" t="s">
        <v>336</v>
      </c>
      <c r="D86" s="226"/>
      <c r="E86" s="227"/>
      <c r="F86" s="226"/>
      <c r="G86" s="225"/>
      <c r="H86" s="226"/>
      <c r="I86" s="226"/>
      <c r="J86" s="226"/>
      <c r="K86" s="231">
        <f>SUM(K87:K89)</f>
        <v>0</v>
      </c>
    </row>
    <row r="87" spans="1:11" s="197" customFormat="1" ht="48">
      <c r="A87" s="232"/>
      <c r="B87" s="233" t="s">
        <v>490</v>
      </c>
      <c r="C87" s="234"/>
      <c r="D87" s="234"/>
      <c r="E87" s="235"/>
      <c r="F87" s="234"/>
      <c r="G87" s="234"/>
      <c r="H87" s="236"/>
      <c r="I87" s="237"/>
      <c r="J87" s="237"/>
      <c r="K87" s="238">
        <f>C87*E87*G87*I87</f>
        <v>0</v>
      </c>
    </row>
    <row r="88" spans="1:11" s="197" customFormat="1" ht="48">
      <c r="A88" s="232"/>
      <c r="B88" s="233" t="s">
        <v>342</v>
      </c>
      <c r="C88" s="234"/>
      <c r="D88" s="234"/>
      <c r="E88" s="235"/>
      <c r="F88" s="234"/>
      <c r="G88" s="234"/>
      <c r="H88" s="236"/>
      <c r="I88" s="237"/>
      <c r="J88" s="237"/>
      <c r="K88" s="238">
        <f>C88*E88*G88*I88</f>
        <v>0</v>
      </c>
    </row>
    <row r="89" spans="1:11" s="197" customFormat="1" ht="25.15" customHeight="1">
      <c r="A89" s="232"/>
      <c r="B89" s="233" t="s">
        <v>342</v>
      </c>
      <c r="C89" s="234"/>
      <c r="D89" s="234"/>
      <c r="E89" s="235"/>
      <c r="F89" s="234"/>
      <c r="G89" s="234"/>
      <c r="H89" s="236"/>
      <c r="I89" s="237"/>
      <c r="J89" s="237"/>
      <c r="K89" s="238">
        <f>C89*E89*G89*I89</f>
        <v>0</v>
      </c>
    </row>
    <row r="90" spans="1:11" s="197" customFormat="1" ht="24">
      <c r="A90" s="217">
        <v>3</v>
      </c>
      <c r="B90" s="218" t="s">
        <v>354</v>
      </c>
      <c r="C90" s="225" t="s">
        <v>336</v>
      </c>
      <c r="D90" s="226"/>
      <c r="E90" s="227"/>
      <c r="F90" s="226"/>
      <c r="G90" s="225"/>
      <c r="H90" s="226"/>
      <c r="I90" s="226"/>
      <c r="J90" s="226"/>
      <c r="K90" s="222">
        <f>K91+K100</f>
        <v>0</v>
      </c>
    </row>
    <row r="91" spans="1:11" s="197" customFormat="1" ht="24.6" customHeight="1">
      <c r="A91" s="223">
        <v>3.1</v>
      </c>
      <c r="B91" s="224" t="s">
        <v>497</v>
      </c>
      <c r="C91" s="225" t="s">
        <v>336</v>
      </c>
      <c r="D91" s="226"/>
      <c r="E91" s="227"/>
      <c r="F91" s="226"/>
      <c r="G91" s="225"/>
      <c r="H91" s="226"/>
      <c r="I91" s="226"/>
      <c r="J91" s="226"/>
      <c r="K91" s="228">
        <f>K92+K96</f>
        <v>0</v>
      </c>
    </row>
    <row r="92" spans="1:11" s="197" customFormat="1" ht="24">
      <c r="A92" s="229" t="s">
        <v>339</v>
      </c>
      <c r="B92" s="230" t="s">
        <v>664</v>
      </c>
      <c r="C92" s="225" t="s">
        <v>336</v>
      </c>
      <c r="D92" s="226"/>
      <c r="E92" s="227"/>
      <c r="F92" s="226"/>
      <c r="G92" s="225"/>
      <c r="H92" s="226"/>
      <c r="I92" s="226"/>
      <c r="J92" s="226"/>
      <c r="K92" s="231">
        <f>SUM(K93:K95)</f>
        <v>0</v>
      </c>
    </row>
    <row r="93" spans="1:11" s="197" customFormat="1" ht="48">
      <c r="A93" s="232" t="s">
        <v>341</v>
      </c>
      <c r="B93" s="233" t="s">
        <v>498</v>
      </c>
      <c r="C93" s="234"/>
      <c r="D93" s="234"/>
      <c r="E93" s="235"/>
      <c r="F93" s="234"/>
      <c r="G93" s="234"/>
      <c r="H93" s="236"/>
      <c r="I93" s="237"/>
      <c r="J93" s="237"/>
      <c r="K93" s="238">
        <f>C93*E93*G93*I93</f>
        <v>0</v>
      </c>
    </row>
    <row r="94" spans="1:11" s="197" customFormat="1" ht="48">
      <c r="A94" s="232"/>
      <c r="B94" s="233" t="s">
        <v>342</v>
      </c>
      <c r="C94" s="234"/>
      <c r="D94" s="234"/>
      <c r="E94" s="235"/>
      <c r="F94" s="234"/>
      <c r="G94" s="234"/>
      <c r="H94" s="236"/>
      <c r="I94" s="237"/>
      <c r="J94" s="237"/>
      <c r="K94" s="238">
        <f>C94*E94*G94*I94</f>
        <v>0</v>
      </c>
    </row>
    <row r="95" spans="1:11" s="197" customFormat="1" ht="25.15" customHeight="1">
      <c r="A95" s="232"/>
      <c r="B95" s="233" t="s">
        <v>342</v>
      </c>
      <c r="C95" s="234"/>
      <c r="D95" s="234"/>
      <c r="E95" s="235"/>
      <c r="F95" s="234"/>
      <c r="G95" s="234"/>
      <c r="H95" s="236"/>
      <c r="I95" s="237"/>
      <c r="J95" s="237"/>
      <c r="K95" s="238">
        <f>C95*E95*G95*I95</f>
        <v>0</v>
      </c>
    </row>
    <row r="96" spans="1:11" s="197" customFormat="1" ht="96" hidden="1" outlineLevel="1">
      <c r="A96" s="229" t="s">
        <v>343</v>
      </c>
      <c r="B96" s="230" t="s">
        <v>344</v>
      </c>
      <c r="C96" s="225" t="s">
        <v>336</v>
      </c>
      <c r="D96" s="226"/>
      <c r="E96" s="227"/>
      <c r="F96" s="226"/>
      <c r="G96" s="225"/>
      <c r="H96" s="226"/>
      <c r="I96" s="226"/>
      <c r="J96" s="226"/>
      <c r="K96" s="231">
        <f>SUM(K97:K99)</f>
        <v>0</v>
      </c>
    </row>
    <row r="97" spans="1:11" s="197" customFormat="1" ht="48" hidden="1" outlineLevel="1">
      <c r="A97" s="232"/>
      <c r="B97" s="233" t="s">
        <v>342</v>
      </c>
      <c r="C97" s="234"/>
      <c r="D97" s="234"/>
      <c r="E97" s="235"/>
      <c r="F97" s="234"/>
      <c r="G97" s="234"/>
      <c r="H97" s="236"/>
      <c r="I97" s="237"/>
      <c r="J97" s="237"/>
      <c r="K97" s="238">
        <f>C97*E97*G97*I97</f>
        <v>0</v>
      </c>
    </row>
    <row r="98" spans="1:11" s="197" customFormat="1" ht="48" hidden="1" outlineLevel="1">
      <c r="A98" s="232"/>
      <c r="B98" s="233" t="s">
        <v>342</v>
      </c>
      <c r="C98" s="234"/>
      <c r="D98" s="234"/>
      <c r="E98" s="235"/>
      <c r="F98" s="234"/>
      <c r="G98" s="234"/>
      <c r="H98" s="236"/>
      <c r="I98" s="237"/>
      <c r="J98" s="237"/>
      <c r="K98" s="238">
        <f>C98*E98*G98*I98</f>
        <v>0</v>
      </c>
    </row>
    <row r="99" spans="1:11" s="197" customFormat="1" ht="48" hidden="1" outlineLevel="1">
      <c r="A99" s="232"/>
      <c r="B99" s="233" t="s">
        <v>342</v>
      </c>
      <c r="C99" s="234"/>
      <c r="D99" s="234"/>
      <c r="E99" s="235"/>
      <c r="F99" s="234"/>
      <c r="G99" s="234"/>
      <c r="H99" s="236"/>
      <c r="I99" s="237"/>
      <c r="J99" s="237"/>
      <c r="K99" s="238">
        <f>C99*E99*G99*I99</f>
        <v>0</v>
      </c>
    </row>
    <row r="100" spans="1:11" s="197" customFormat="1" ht="24.6" customHeight="1" collapsed="1">
      <c r="A100" s="223">
        <v>3.2</v>
      </c>
      <c r="B100" s="224" t="s">
        <v>338</v>
      </c>
      <c r="C100" s="225" t="s">
        <v>336</v>
      </c>
      <c r="D100" s="226"/>
      <c r="E100" s="227"/>
      <c r="F100" s="226"/>
      <c r="G100" s="225"/>
      <c r="H100" s="226"/>
      <c r="I100" s="226"/>
      <c r="J100" s="226"/>
      <c r="K100" s="228">
        <f>K101+K105</f>
        <v>0</v>
      </c>
    </row>
    <row r="101" spans="1:11" s="197" customFormat="1" ht="96">
      <c r="A101" s="229" t="s">
        <v>339</v>
      </c>
      <c r="B101" s="230" t="s">
        <v>340</v>
      </c>
      <c r="C101" s="225" t="s">
        <v>336</v>
      </c>
      <c r="D101" s="226"/>
      <c r="E101" s="227"/>
      <c r="F101" s="226"/>
      <c r="G101" s="225"/>
      <c r="H101" s="226"/>
      <c r="I101" s="226"/>
      <c r="J101" s="226"/>
      <c r="K101" s="231">
        <f>SUM(K102:K104)</f>
        <v>0</v>
      </c>
    </row>
    <row r="102" spans="1:11" s="197" customFormat="1" ht="48" hidden="1" outlineLevel="1">
      <c r="A102" s="232"/>
      <c r="B102" s="233" t="s">
        <v>342</v>
      </c>
      <c r="C102" s="234"/>
      <c r="D102" s="234"/>
      <c r="E102" s="235"/>
      <c r="F102" s="234"/>
      <c r="G102" s="234"/>
      <c r="H102" s="236"/>
      <c r="I102" s="237"/>
      <c r="J102" s="237"/>
      <c r="K102" s="238">
        <f>C102*E102*G102*I102</f>
        <v>0</v>
      </c>
    </row>
    <row r="103" spans="1:11" s="197" customFormat="1" ht="48" hidden="1" outlineLevel="1">
      <c r="A103" s="232"/>
      <c r="B103" s="233" t="s">
        <v>342</v>
      </c>
      <c r="C103" s="234"/>
      <c r="D103" s="234"/>
      <c r="E103" s="235"/>
      <c r="F103" s="234"/>
      <c r="G103" s="234"/>
      <c r="H103" s="236"/>
      <c r="I103" s="237"/>
      <c r="J103" s="237"/>
      <c r="K103" s="238">
        <f>C103*E103*G103*I103</f>
        <v>0</v>
      </c>
    </row>
    <row r="104" spans="1:11" s="197" customFormat="1" ht="69" hidden="1" customHeight="1" outlineLevel="1">
      <c r="A104" s="232"/>
      <c r="B104" s="233" t="s">
        <v>342</v>
      </c>
      <c r="C104" s="234"/>
      <c r="D104" s="234"/>
      <c r="E104" s="235"/>
      <c r="F104" s="234"/>
      <c r="G104" s="234"/>
      <c r="H104" s="236"/>
      <c r="I104" s="237"/>
      <c r="J104" s="237"/>
      <c r="K104" s="238">
        <f>C104*E104*G104*I104</f>
        <v>0</v>
      </c>
    </row>
    <row r="105" spans="1:11" s="197" customFormat="1" ht="96" hidden="1" outlineLevel="1">
      <c r="A105" s="229" t="s">
        <v>343</v>
      </c>
      <c r="B105" s="230" t="s">
        <v>344</v>
      </c>
      <c r="C105" s="225" t="s">
        <v>336</v>
      </c>
      <c r="D105" s="226"/>
      <c r="E105" s="227"/>
      <c r="F105" s="226"/>
      <c r="G105" s="225"/>
      <c r="H105" s="226"/>
      <c r="I105" s="226"/>
      <c r="J105" s="226"/>
      <c r="K105" s="231">
        <f>SUM(K106:K108)</f>
        <v>0</v>
      </c>
    </row>
    <row r="106" spans="1:11" s="197" customFormat="1" ht="48" hidden="1" outlineLevel="1">
      <c r="A106" s="232"/>
      <c r="B106" s="233" t="s">
        <v>342</v>
      </c>
      <c r="C106" s="234"/>
      <c r="D106" s="234"/>
      <c r="E106" s="235"/>
      <c r="F106" s="234"/>
      <c r="G106" s="234"/>
      <c r="H106" s="236"/>
      <c r="I106" s="237"/>
      <c r="J106" s="237"/>
      <c r="K106" s="238">
        <f>C106*E106*G106*I106</f>
        <v>0</v>
      </c>
    </row>
    <row r="107" spans="1:11" s="197" customFormat="1" ht="48" hidden="1" outlineLevel="1">
      <c r="A107" s="232"/>
      <c r="B107" s="233" t="s">
        <v>342</v>
      </c>
      <c r="C107" s="234"/>
      <c r="D107" s="234"/>
      <c r="E107" s="235"/>
      <c r="F107" s="234"/>
      <c r="G107" s="234"/>
      <c r="H107" s="236"/>
      <c r="I107" s="237"/>
      <c r="J107" s="237"/>
      <c r="K107" s="238">
        <f>C107*E107*G107*I107</f>
        <v>0</v>
      </c>
    </row>
    <row r="108" spans="1:11" s="197" customFormat="1" ht="48" hidden="1" outlineLevel="1">
      <c r="A108" s="232"/>
      <c r="B108" s="233" t="s">
        <v>342</v>
      </c>
      <c r="C108" s="234"/>
      <c r="D108" s="234"/>
      <c r="E108" s="235"/>
      <c r="F108" s="234"/>
      <c r="G108" s="234"/>
      <c r="H108" s="236"/>
      <c r="I108" s="237"/>
      <c r="J108" s="237"/>
      <c r="K108" s="238">
        <f>C108*E108*G108*I108</f>
        <v>0</v>
      </c>
    </row>
    <row r="109" spans="1:11" s="486" customFormat="1" ht="33.75" hidden="1" customHeight="1" outlineLevel="1">
      <c r="A109" s="441"/>
      <c r="B109" s="442"/>
      <c r="C109" s="482"/>
      <c r="D109" s="482"/>
      <c r="E109" s="483"/>
      <c r="F109" s="482"/>
      <c r="G109" s="482"/>
      <c r="H109" s="484"/>
      <c r="I109" s="485"/>
      <c r="J109" s="485"/>
      <c r="K109" s="446"/>
    </row>
    <row r="110" spans="1:11" s="486" customFormat="1" ht="24" hidden="1" outlineLevel="1">
      <c r="A110" s="441"/>
      <c r="B110" s="442"/>
      <c r="C110" s="443"/>
      <c r="D110" s="443"/>
      <c r="E110" s="444"/>
      <c r="F110" s="443"/>
      <c r="G110" s="443"/>
      <c r="H110" s="448"/>
      <c r="I110" s="445"/>
      <c r="J110" s="445"/>
      <c r="K110" s="446"/>
    </row>
    <row r="111" spans="1:11" s="197" customFormat="1" ht="24" collapsed="1">
      <c r="A111" s="217">
        <v>4</v>
      </c>
      <c r="B111" s="218" t="s">
        <v>141</v>
      </c>
      <c r="C111" s="477" t="s">
        <v>336</v>
      </c>
      <c r="D111" s="478"/>
      <c r="E111" s="479"/>
      <c r="F111" s="478"/>
      <c r="G111" s="480"/>
      <c r="H111" s="478"/>
      <c r="I111" s="478"/>
      <c r="J111" s="481"/>
      <c r="K111" s="222" t="e">
        <f>SUM(K112+#REF!+#REF!+K137+K152)</f>
        <v>#REF!</v>
      </c>
    </row>
    <row r="112" spans="1:11" s="197" customFormat="1" ht="47.25" customHeight="1">
      <c r="A112" s="223">
        <v>4.0999999999999996</v>
      </c>
      <c r="B112" s="224" t="s">
        <v>512</v>
      </c>
      <c r="C112" s="225" t="s">
        <v>336</v>
      </c>
      <c r="D112" s="226"/>
      <c r="E112" s="227"/>
      <c r="F112" s="226"/>
      <c r="G112" s="225"/>
      <c r="H112" s="226"/>
      <c r="I112" s="226"/>
      <c r="J112" s="226"/>
      <c r="K112" s="228" t="e">
        <f>SUM(K113+K118+K122+K129+#REF!+#REF!+#REF!+#REF!+#REF!+#REF!+#REF!+#REF!+#REF!+#REF!)</f>
        <v>#REF!</v>
      </c>
    </row>
    <row r="113" spans="1:11" s="197" customFormat="1" ht="24">
      <c r="A113" s="229" t="s">
        <v>339</v>
      </c>
      <c r="B113" s="230" t="s">
        <v>665</v>
      </c>
      <c r="C113" s="225" t="s">
        <v>336</v>
      </c>
      <c r="D113" s="226"/>
      <c r="E113" s="227"/>
      <c r="F113" s="226"/>
      <c r="G113" s="225"/>
      <c r="H113" s="226"/>
      <c r="I113" s="226"/>
      <c r="J113" s="226"/>
      <c r="K113" s="231">
        <f>SUM(K114+K115+K117)</f>
        <v>0</v>
      </c>
    </row>
    <row r="114" spans="1:11" s="197" customFormat="1" ht="24">
      <c r="A114" s="232" t="s">
        <v>341</v>
      </c>
      <c r="B114" s="233" t="s">
        <v>499</v>
      </c>
      <c r="C114" s="234"/>
      <c r="D114" s="234"/>
      <c r="E114" s="235"/>
      <c r="F114" s="234"/>
      <c r="G114" s="234"/>
      <c r="H114" s="236"/>
      <c r="I114" s="237"/>
      <c r="J114" s="237"/>
      <c r="K114" s="238">
        <f>C114*E114*G114*I114</f>
        <v>0</v>
      </c>
    </row>
    <row r="115" spans="1:11" s="197" customFormat="1" ht="24">
      <c r="A115" s="232"/>
      <c r="B115" s="233" t="s">
        <v>500</v>
      </c>
      <c r="C115" s="234"/>
      <c r="D115" s="234"/>
      <c r="E115" s="235"/>
      <c r="F115" s="234"/>
      <c r="G115" s="234"/>
      <c r="H115" s="236"/>
      <c r="I115" s="237"/>
      <c r="J115" s="237"/>
      <c r="K115" s="238">
        <f>SUM(K116)</f>
        <v>0</v>
      </c>
    </row>
    <row r="116" spans="1:11" s="197" customFormat="1" ht="24">
      <c r="A116" s="232"/>
      <c r="B116" s="233" t="s">
        <v>501</v>
      </c>
      <c r="C116" s="234"/>
      <c r="D116" s="234"/>
      <c r="E116" s="235"/>
      <c r="F116" s="234"/>
      <c r="G116" s="234"/>
      <c r="H116" s="236"/>
      <c r="I116" s="237"/>
      <c r="J116" s="237"/>
      <c r="K116" s="238">
        <f>SUM(C116*E116*G116*I116)</f>
        <v>0</v>
      </c>
    </row>
    <row r="117" spans="1:11" s="197" customFormat="1" ht="25.15" customHeight="1">
      <c r="A117" s="232"/>
      <c r="B117" s="233" t="s">
        <v>502</v>
      </c>
      <c r="C117" s="234"/>
      <c r="D117" s="234"/>
      <c r="E117" s="235"/>
      <c r="F117" s="234"/>
      <c r="G117" s="234"/>
      <c r="H117" s="236"/>
      <c r="I117" s="237"/>
      <c r="J117" s="237"/>
      <c r="K117" s="238">
        <f>C117*E117*G117*I117</f>
        <v>0</v>
      </c>
    </row>
    <row r="118" spans="1:11" s="197" customFormat="1" ht="24">
      <c r="A118" s="229" t="s">
        <v>343</v>
      </c>
      <c r="B118" s="230" t="s">
        <v>666</v>
      </c>
      <c r="C118" s="225" t="s">
        <v>336</v>
      </c>
      <c r="D118" s="226"/>
      <c r="E118" s="227"/>
      <c r="F118" s="226"/>
      <c r="G118" s="225"/>
      <c r="H118" s="226"/>
      <c r="I118" s="226"/>
      <c r="J118" s="226"/>
      <c r="K118" s="231"/>
    </row>
    <row r="119" spans="1:11" s="197" customFormat="1" ht="24">
      <c r="A119" s="232"/>
      <c r="B119" s="233" t="s">
        <v>503</v>
      </c>
      <c r="C119" s="234"/>
      <c r="D119" s="234"/>
      <c r="E119" s="235"/>
      <c r="F119" s="234"/>
      <c r="G119" s="234"/>
      <c r="H119" s="236"/>
      <c r="I119" s="237"/>
      <c r="J119" s="237"/>
      <c r="K119" s="238"/>
    </row>
    <row r="120" spans="1:11" s="197" customFormat="1" ht="48">
      <c r="A120" s="232"/>
      <c r="B120" s="233" t="s">
        <v>504</v>
      </c>
      <c r="C120" s="234"/>
      <c r="D120" s="234"/>
      <c r="E120" s="235"/>
      <c r="F120" s="234"/>
      <c r="G120" s="234"/>
      <c r="H120" s="236"/>
      <c r="I120" s="237"/>
      <c r="J120" s="237"/>
      <c r="K120" s="238"/>
    </row>
    <row r="121" spans="1:11" s="197" customFormat="1" ht="24">
      <c r="A121" s="232"/>
      <c r="B121" s="233" t="s">
        <v>502</v>
      </c>
      <c r="C121" s="234"/>
      <c r="D121" s="234"/>
      <c r="E121" s="235"/>
      <c r="F121" s="234"/>
      <c r="G121" s="234"/>
      <c r="H121" s="236"/>
      <c r="I121" s="237"/>
      <c r="J121" s="237"/>
      <c r="K121" s="238"/>
    </row>
    <row r="122" spans="1:11" s="197" customFormat="1" ht="24">
      <c r="A122" s="354" t="s">
        <v>491</v>
      </c>
      <c r="B122" s="355" t="s">
        <v>658</v>
      </c>
      <c r="C122" s="356" t="s">
        <v>336</v>
      </c>
      <c r="D122" s="357"/>
      <c r="E122" s="358"/>
      <c r="F122" s="357"/>
      <c r="G122" s="356"/>
      <c r="H122" s="357"/>
      <c r="I122" s="357"/>
      <c r="J122" s="357"/>
      <c r="K122" s="359">
        <f>SUM(K123:K128)</f>
        <v>0</v>
      </c>
    </row>
    <row r="123" spans="1:11" s="197" customFormat="1" ht="24">
      <c r="A123" s="232"/>
      <c r="B123" s="233" t="s">
        <v>503</v>
      </c>
      <c r="C123" s="234"/>
      <c r="D123" s="234"/>
      <c r="E123" s="235"/>
      <c r="F123" s="234"/>
      <c r="G123" s="234"/>
      <c r="H123" s="236"/>
      <c r="I123" s="237"/>
      <c r="J123" s="237"/>
      <c r="K123" s="238">
        <f>C123*E123*G123*I123</f>
        <v>0</v>
      </c>
    </row>
    <row r="124" spans="1:11" s="197" customFormat="1" ht="24">
      <c r="A124" s="232"/>
      <c r="B124" s="233" t="s">
        <v>505</v>
      </c>
      <c r="C124" s="234"/>
      <c r="D124" s="234"/>
      <c r="E124" s="235"/>
      <c r="F124" s="234"/>
      <c r="G124" s="234"/>
      <c r="H124" s="236"/>
      <c r="I124" s="237"/>
      <c r="J124" s="237"/>
      <c r="K124" s="238">
        <f>SUM(K125:K126)</f>
        <v>0</v>
      </c>
    </row>
    <row r="125" spans="1:11" s="197" customFormat="1" ht="24">
      <c r="A125" s="232"/>
      <c r="B125" s="233" t="s">
        <v>506</v>
      </c>
      <c r="C125" s="234"/>
      <c r="D125" s="234"/>
      <c r="E125" s="235"/>
      <c r="F125" s="234"/>
      <c r="G125" s="234"/>
      <c r="H125" s="236"/>
      <c r="I125" s="237"/>
      <c r="J125" s="237"/>
      <c r="K125" s="238">
        <f>C125*E125*G125*I125</f>
        <v>0</v>
      </c>
    </row>
    <row r="126" spans="1:11" s="197" customFormat="1" ht="24">
      <c r="A126" s="232"/>
      <c r="B126" s="233" t="s">
        <v>507</v>
      </c>
      <c r="C126" s="234"/>
      <c r="D126" s="234"/>
      <c r="E126" s="235"/>
      <c r="F126" s="234"/>
      <c r="G126" s="234"/>
      <c r="H126" s="236"/>
      <c r="I126" s="237"/>
      <c r="J126" s="237"/>
      <c r="K126" s="238">
        <f>C126*E126*G126*I126</f>
        <v>0</v>
      </c>
    </row>
    <row r="127" spans="1:11" s="197" customFormat="1" ht="24">
      <c r="A127" s="232"/>
      <c r="B127" s="233" t="s">
        <v>508</v>
      </c>
      <c r="C127" s="234"/>
      <c r="D127" s="234"/>
      <c r="E127" s="235"/>
      <c r="F127" s="234"/>
      <c r="G127" s="234"/>
      <c r="H127" s="236"/>
      <c r="I127" s="237"/>
      <c r="J127" s="237"/>
      <c r="K127" s="238">
        <f>SUM(C127*E127*G127*I127)</f>
        <v>0</v>
      </c>
    </row>
    <row r="128" spans="1:11" s="197" customFormat="1" ht="24">
      <c r="A128" s="232"/>
      <c r="B128" s="233" t="s">
        <v>509</v>
      </c>
      <c r="C128" s="234"/>
      <c r="D128" s="234"/>
      <c r="E128" s="235"/>
      <c r="F128" s="234"/>
      <c r="G128" s="234"/>
      <c r="H128" s="236"/>
      <c r="I128" s="237"/>
      <c r="J128" s="237"/>
      <c r="K128" s="238">
        <f>C128*E128*G128*I128</f>
        <v>0</v>
      </c>
    </row>
    <row r="129" spans="1:11" s="197" customFormat="1" ht="24">
      <c r="A129" s="229" t="s">
        <v>492</v>
      </c>
      <c r="B129" s="230" t="s">
        <v>659</v>
      </c>
      <c r="C129" s="225" t="s">
        <v>336</v>
      </c>
      <c r="D129" s="226"/>
      <c r="E129" s="227"/>
      <c r="F129" s="226"/>
      <c r="G129" s="225"/>
      <c r="H129" s="226"/>
      <c r="I129" s="226"/>
      <c r="J129" s="226"/>
      <c r="K129" s="231">
        <f>SUM(K130+K131+K133)</f>
        <v>0</v>
      </c>
    </row>
    <row r="130" spans="1:11" s="197" customFormat="1" ht="24">
      <c r="A130" s="232"/>
      <c r="B130" s="233" t="s">
        <v>503</v>
      </c>
      <c r="C130" s="234"/>
      <c r="D130" s="234"/>
      <c r="E130" s="235"/>
      <c r="F130" s="234"/>
      <c r="G130" s="234"/>
      <c r="H130" s="236"/>
      <c r="I130" s="237"/>
      <c r="J130" s="237"/>
      <c r="K130" s="238">
        <f>C130*E130*G130*I130</f>
        <v>0</v>
      </c>
    </row>
    <row r="131" spans="1:11" s="197" customFormat="1" ht="21.75" customHeight="1">
      <c r="A131" s="232"/>
      <c r="B131" s="233" t="s">
        <v>500</v>
      </c>
      <c r="C131" s="234"/>
      <c r="D131" s="234"/>
      <c r="E131" s="235"/>
      <c r="F131" s="234"/>
      <c r="G131" s="234"/>
      <c r="H131" s="236"/>
      <c r="I131" s="237"/>
      <c r="J131" s="237"/>
      <c r="K131" s="238">
        <f>SUM(K132:K132)</f>
        <v>0</v>
      </c>
    </row>
    <row r="132" spans="1:11" s="197" customFormat="1" ht="24">
      <c r="A132" s="232"/>
      <c r="B132" s="233" t="s">
        <v>507</v>
      </c>
      <c r="C132" s="234"/>
      <c r="D132" s="234"/>
      <c r="E132" s="235"/>
      <c r="F132" s="234"/>
      <c r="G132" s="234"/>
      <c r="H132" s="236"/>
      <c r="I132" s="237"/>
      <c r="J132" s="237"/>
      <c r="K132" s="238">
        <f>C132*E132*G132*I132</f>
        <v>0</v>
      </c>
    </row>
    <row r="133" spans="1:11" s="197" customFormat="1" ht="24">
      <c r="A133" s="347"/>
      <c r="B133" s="348" t="s">
        <v>502</v>
      </c>
      <c r="C133" s="349"/>
      <c r="D133" s="349"/>
      <c r="E133" s="350"/>
      <c r="F133" s="349"/>
      <c r="G133" s="349"/>
      <c r="H133" s="351"/>
      <c r="I133" s="352"/>
      <c r="J133" s="352"/>
      <c r="K133" s="353">
        <f>C133*E133*G133*I133</f>
        <v>0</v>
      </c>
    </row>
    <row r="134" spans="1:11" s="197" customFormat="1" ht="24">
      <c r="A134" s="435"/>
      <c r="B134" s="436"/>
      <c r="C134" s="437"/>
      <c r="D134" s="437"/>
      <c r="E134" s="438"/>
      <c r="F134" s="437"/>
      <c r="G134" s="437"/>
      <c r="H134" s="447"/>
      <c r="I134" s="439"/>
      <c r="J134" s="439"/>
      <c r="K134" s="440"/>
    </row>
    <row r="135" spans="1:11" s="197" customFormat="1" ht="24" hidden="1" outlineLevel="1">
      <c r="A135" s="441"/>
      <c r="B135" s="442"/>
      <c r="C135" s="443"/>
      <c r="D135" s="443"/>
      <c r="E135" s="444"/>
      <c r="F135" s="443"/>
      <c r="G135" s="443"/>
      <c r="H135" s="448"/>
      <c r="I135" s="445"/>
      <c r="J135" s="445"/>
      <c r="K135" s="446"/>
    </row>
    <row r="136" spans="1:11" s="197" customFormat="1" ht="24" hidden="1" outlineLevel="1">
      <c r="A136" s="441"/>
      <c r="B136" s="442"/>
      <c r="C136" s="443"/>
      <c r="D136" s="443"/>
      <c r="E136" s="444"/>
      <c r="F136" s="443"/>
      <c r="G136" s="443"/>
      <c r="H136" s="448"/>
      <c r="I136" s="445"/>
      <c r="J136" s="445"/>
      <c r="K136" s="446"/>
    </row>
    <row r="137" spans="1:11" s="197" customFormat="1" ht="24.6" customHeight="1" collapsed="1">
      <c r="A137" s="364">
        <v>4.4000000000000004</v>
      </c>
      <c r="B137" s="365" t="s">
        <v>535</v>
      </c>
      <c r="C137" s="356" t="s">
        <v>336</v>
      </c>
      <c r="D137" s="357"/>
      <c r="E137" s="358"/>
      <c r="F137" s="357"/>
      <c r="G137" s="356"/>
      <c r="H137" s="357"/>
      <c r="I137" s="357"/>
      <c r="J137" s="357"/>
      <c r="K137" s="366" t="e">
        <f>SUM(K138+K142+K146+#REF!+#REF!+#REF!)</f>
        <v>#REF!</v>
      </c>
    </row>
    <row r="138" spans="1:11" s="197" customFormat="1" ht="24">
      <c r="A138" s="229" t="s">
        <v>339</v>
      </c>
      <c r="B138" s="230" t="s">
        <v>656</v>
      </c>
      <c r="C138" s="225" t="s">
        <v>336</v>
      </c>
      <c r="D138" s="226"/>
      <c r="E138" s="227"/>
      <c r="F138" s="226"/>
      <c r="G138" s="225"/>
      <c r="H138" s="226"/>
      <c r="I138" s="226"/>
      <c r="J138" s="226"/>
      <c r="K138" s="231">
        <f>SUM(K139+K140+K141)</f>
        <v>0</v>
      </c>
    </row>
    <row r="139" spans="1:11" s="197" customFormat="1" ht="24">
      <c r="A139" s="232" t="s">
        <v>341</v>
      </c>
      <c r="B139" s="233" t="s">
        <v>499</v>
      </c>
      <c r="C139" s="234"/>
      <c r="D139" s="234"/>
      <c r="E139" s="235"/>
      <c r="F139" s="234"/>
      <c r="G139" s="234"/>
      <c r="H139" s="236"/>
      <c r="I139" s="237"/>
      <c r="J139" s="237"/>
      <c r="K139" s="238">
        <f>C139*E139*G139*I139</f>
        <v>0</v>
      </c>
    </row>
    <row r="140" spans="1:11" s="197" customFormat="1" ht="24">
      <c r="A140" s="232"/>
      <c r="B140" s="233" t="s">
        <v>500</v>
      </c>
      <c r="C140" s="234"/>
      <c r="D140" s="234"/>
      <c r="E140" s="235"/>
      <c r="F140" s="234"/>
      <c r="G140" s="234"/>
      <c r="H140" s="236"/>
      <c r="I140" s="237"/>
      <c r="J140" s="237"/>
      <c r="K140" s="238">
        <f>C140*E140*G140*I140</f>
        <v>0</v>
      </c>
    </row>
    <row r="141" spans="1:11" s="197" customFormat="1" ht="25.15" customHeight="1">
      <c r="A141" s="232"/>
      <c r="B141" s="233" t="s">
        <v>502</v>
      </c>
      <c r="C141" s="234"/>
      <c r="D141" s="234"/>
      <c r="E141" s="235"/>
      <c r="F141" s="234"/>
      <c r="G141" s="369"/>
      <c r="H141" s="236"/>
      <c r="I141" s="237"/>
      <c r="J141" s="237"/>
      <c r="K141" s="238">
        <f>C141*E141*G141*I141</f>
        <v>0</v>
      </c>
    </row>
    <row r="142" spans="1:11" s="197" customFormat="1" ht="24">
      <c r="A142" s="229" t="s">
        <v>343</v>
      </c>
      <c r="B142" s="230" t="s">
        <v>657</v>
      </c>
      <c r="C142" s="225" t="s">
        <v>336</v>
      </c>
      <c r="D142" s="226"/>
      <c r="E142" s="227"/>
      <c r="F142" s="226"/>
      <c r="G142" s="225"/>
      <c r="H142" s="226"/>
      <c r="I142" s="226"/>
      <c r="J142" s="226"/>
      <c r="K142" s="231">
        <f>SUM(K143:K145)</f>
        <v>0</v>
      </c>
    </row>
    <row r="143" spans="1:11" s="197" customFormat="1" ht="24">
      <c r="A143" s="232"/>
      <c r="B143" s="233" t="s">
        <v>503</v>
      </c>
      <c r="C143" s="234"/>
      <c r="D143" s="234"/>
      <c r="E143" s="235"/>
      <c r="F143" s="234"/>
      <c r="G143" s="234"/>
      <c r="H143" s="236"/>
      <c r="I143" s="237"/>
      <c r="J143" s="237"/>
      <c r="K143" s="238">
        <f>C143*E143*G143*I143</f>
        <v>0</v>
      </c>
    </row>
    <row r="144" spans="1:11" s="197" customFormat="1" ht="48">
      <c r="A144" s="232"/>
      <c r="B144" s="233" t="s">
        <v>504</v>
      </c>
      <c r="C144" s="234"/>
      <c r="D144" s="234"/>
      <c r="E144" s="235"/>
      <c r="F144" s="234"/>
      <c r="G144" s="234"/>
      <c r="H144" s="236"/>
      <c r="I144" s="237"/>
      <c r="J144" s="237"/>
      <c r="K144" s="238">
        <f>C144*E144*G144*I144</f>
        <v>0</v>
      </c>
    </row>
    <row r="145" spans="1:11" s="197" customFormat="1" ht="24">
      <c r="A145" s="232"/>
      <c r="B145" s="233" t="s">
        <v>502</v>
      </c>
      <c r="C145" s="234"/>
      <c r="D145" s="234"/>
      <c r="E145" s="235"/>
      <c r="F145" s="234"/>
      <c r="G145" s="234"/>
      <c r="H145" s="236"/>
      <c r="I145" s="237"/>
      <c r="J145" s="237"/>
      <c r="K145" s="238">
        <v>0</v>
      </c>
    </row>
    <row r="146" spans="1:11" s="197" customFormat="1" ht="24">
      <c r="A146" s="229" t="s">
        <v>491</v>
      </c>
      <c r="B146" s="230" t="s">
        <v>667</v>
      </c>
      <c r="C146" s="225" t="s">
        <v>336</v>
      </c>
      <c r="D146" s="226"/>
      <c r="E146" s="227"/>
      <c r="F146" s="226"/>
      <c r="G146" s="225"/>
      <c r="H146" s="226"/>
      <c r="I146" s="226"/>
      <c r="J146" s="226"/>
      <c r="K146" s="231">
        <f>SUM(K147+K148+K151)</f>
        <v>0</v>
      </c>
    </row>
    <row r="147" spans="1:11" s="197" customFormat="1" ht="24">
      <c r="A147" s="232"/>
      <c r="B147" s="233" t="s">
        <v>503</v>
      </c>
      <c r="C147" s="234"/>
      <c r="D147" s="234"/>
      <c r="E147" s="235"/>
      <c r="F147" s="234"/>
      <c r="G147" s="234"/>
      <c r="H147" s="236"/>
      <c r="I147" s="237"/>
      <c r="J147" s="237"/>
      <c r="K147" s="238">
        <f>C147*E147*G147*I147</f>
        <v>0</v>
      </c>
    </row>
    <row r="148" spans="1:11" s="197" customFormat="1" ht="24">
      <c r="A148" s="232"/>
      <c r="B148" s="233" t="s">
        <v>505</v>
      </c>
      <c r="C148" s="234"/>
      <c r="D148" s="234"/>
      <c r="E148" s="235"/>
      <c r="F148" s="234"/>
      <c r="G148" s="234"/>
      <c r="H148" s="236"/>
      <c r="I148" s="237"/>
      <c r="J148" s="237"/>
      <c r="K148" s="238">
        <f>SUM(K149:K150)</f>
        <v>0</v>
      </c>
    </row>
    <row r="149" spans="1:11" s="197" customFormat="1" ht="24">
      <c r="A149" s="232"/>
      <c r="B149" s="233" t="s">
        <v>511</v>
      </c>
      <c r="C149" s="234"/>
      <c r="D149" s="234"/>
      <c r="E149" s="235"/>
      <c r="F149" s="234"/>
      <c r="G149" s="234"/>
      <c r="H149" s="236"/>
      <c r="I149" s="237"/>
      <c r="J149" s="237"/>
      <c r="K149" s="238">
        <f>C149*E149*G149*I149</f>
        <v>0</v>
      </c>
    </row>
    <row r="150" spans="1:11" s="197" customFormat="1" ht="24">
      <c r="A150" s="232"/>
      <c r="B150" s="233" t="s">
        <v>507</v>
      </c>
      <c r="C150" s="234"/>
      <c r="D150" s="234"/>
      <c r="E150" s="235"/>
      <c r="F150" s="234"/>
      <c r="G150" s="234"/>
      <c r="H150" s="236"/>
      <c r="I150" s="237"/>
      <c r="J150" s="237"/>
      <c r="K150" s="238">
        <f>C150*E150*G150*I150</f>
        <v>0</v>
      </c>
    </row>
    <row r="151" spans="1:11" s="197" customFormat="1" ht="24">
      <c r="A151" s="232"/>
      <c r="B151" s="233" t="s">
        <v>502</v>
      </c>
      <c r="C151" s="234"/>
      <c r="D151" s="234"/>
      <c r="E151" s="235"/>
      <c r="F151" s="234"/>
      <c r="G151" s="234"/>
      <c r="H151" s="236"/>
      <c r="I151" s="237"/>
      <c r="J151" s="237"/>
      <c r="K151" s="238">
        <f>C151*E151*G151*I151</f>
        <v>0</v>
      </c>
    </row>
    <row r="152" spans="1:11" s="197" customFormat="1" ht="24.6" customHeight="1">
      <c r="A152" s="223">
        <v>4.5</v>
      </c>
      <c r="B152" s="224" t="s">
        <v>536</v>
      </c>
      <c r="C152" s="225" t="s">
        <v>336</v>
      </c>
      <c r="D152" s="226"/>
      <c r="E152" s="227"/>
      <c r="F152" s="226"/>
      <c r="G152" s="225"/>
      <c r="H152" s="226"/>
      <c r="I152" s="226"/>
      <c r="J152" s="226"/>
      <c r="K152" s="228">
        <f>SUM(K153)</f>
        <v>0</v>
      </c>
    </row>
    <row r="153" spans="1:11" s="197" customFormat="1" ht="24">
      <c r="A153" s="229" t="s">
        <v>339</v>
      </c>
      <c r="B153" s="230" t="s">
        <v>661</v>
      </c>
      <c r="C153" s="225" t="s">
        <v>336</v>
      </c>
      <c r="D153" s="226"/>
      <c r="E153" s="227"/>
      <c r="F153" s="226"/>
      <c r="G153" s="225"/>
      <c r="H153" s="226"/>
      <c r="I153" s="226"/>
      <c r="J153" s="226"/>
      <c r="K153" s="231">
        <f>SUM(K154+K155+K159)</f>
        <v>0</v>
      </c>
    </row>
    <row r="154" spans="1:11" s="197" customFormat="1" ht="24">
      <c r="A154" s="232"/>
      <c r="B154" s="233" t="s">
        <v>503</v>
      </c>
      <c r="C154" s="234"/>
      <c r="D154" s="234"/>
      <c r="E154" s="235"/>
      <c r="F154" s="234"/>
      <c r="G154" s="234"/>
      <c r="H154" s="236"/>
      <c r="I154" s="237"/>
      <c r="J154" s="237"/>
      <c r="K154" s="238">
        <f>SUM(C154*E154*G154*I154)</f>
        <v>0</v>
      </c>
    </row>
    <row r="155" spans="1:11" s="197" customFormat="1" ht="24">
      <c r="A155" s="232"/>
      <c r="B155" s="233" t="s">
        <v>500</v>
      </c>
      <c r="C155" s="234"/>
      <c r="D155" s="234"/>
      <c r="E155" s="235"/>
      <c r="F155" s="234"/>
      <c r="G155" s="234"/>
      <c r="H155" s="236"/>
      <c r="I155" s="237"/>
      <c r="J155" s="237"/>
      <c r="K155" s="238">
        <f>SUM(K156:K158)</f>
        <v>0</v>
      </c>
    </row>
    <row r="156" spans="1:11" s="197" customFormat="1" ht="24">
      <c r="A156" s="232"/>
      <c r="B156" s="233" t="s">
        <v>510</v>
      </c>
      <c r="C156" s="234"/>
      <c r="D156" s="234"/>
      <c r="E156" s="235"/>
      <c r="F156" s="234"/>
      <c r="G156" s="234"/>
      <c r="H156" s="236"/>
      <c r="I156" s="237"/>
      <c r="J156" s="237"/>
      <c r="K156" s="238">
        <f>C156*E156*G156*I156</f>
        <v>0</v>
      </c>
    </row>
    <row r="157" spans="1:11" s="197" customFormat="1" ht="24">
      <c r="A157" s="232"/>
      <c r="B157" s="233" t="s">
        <v>507</v>
      </c>
      <c r="C157" s="234"/>
      <c r="D157" s="234"/>
      <c r="E157" s="235"/>
      <c r="F157" s="234"/>
      <c r="G157" s="234"/>
      <c r="H157" s="236"/>
      <c r="I157" s="237"/>
      <c r="J157" s="237"/>
      <c r="K157" s="238">
        <f>C157*E157*G157*I157</f>
        <v>0</v>
      </c>
    </row>
    <row r="158" spans="1:11" s="197" customFormat="1" ht="24">
      <c r="A158" s="232"/>
      <c r="B158" s="233" t="s">
        <v>506</v>
      </c>
      <c r="C158" s="234"/>
      <c r="D158" s="234"/>
      <c r="E158" s="235"/>
      <c r="F158" s="234"/>
      <c r="G158" s="234"/>
      <c r="H158" s="236"/>
      <c r="I158" s="237"/>
      <c r="J158" s="237"/>
      <c r="K158" s="238">
        <f>SUM(C158*E158*G158*I158)</f>
        <v>0</v>
      </c>
    </row>
    <row r="159" spans="1:11" s="197" customFormat="1" ht="24">
      <c r="A159" s="244"/>
      <c r="B159" s="245" t="s">
        <v>502</v>
      </c>
      <c r="C159" s="246"/>
      <c r="D159" s="246"/>
      <c r="E159" s="247"/>
      <c r="F159" s="246"/>
      <c r="G159" s="246"/>
      <c r="H159" s="248"/>
      <c r="I159" s="249"/>
      <c r="J159" s="249"/>
      <c r="K159" s="250">
        <f>SUM(C159*E159*G159*I159)</f>
        <v>0</v>
      </c>
    </row>
  </sheetData>
  <pageMargins left="0.70866141732283472" right="0.70866141732283472" top="0.51181102362204722" bottom="0.23622047244094491" header="0.31496062992125984" footer="0.1574803149606299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159"/>
  <sheetViews>
    <sheetView view="pageBreakPreview" zoomScale="90" zoomScaleNormal="100" zoomScaleSheetLayoutView="90" workbookViewId="0">
      <pane xSplit="1" ySplit="7" topLeftCell="B119" activePane="bottomRight" state="frozen"/>
      <selection pane="topRight" activeCell="B1" sqref="B1"/>
      <selection pane="bottomLeft" activeCell="A8" sqref="A8"/>
      <selection pane="bottomRight" activeCell="C3" sqref="C3"/>
    </sheetView>
  </sheetViews>
  <sheetFormatPr defaultRowHeight="15" outlineLevelRow="1"/>
  <cols>
    <col min="1" max="1" width="8.85546875" style="203" customWidth="1"/>
    <col min="2" max="2" width="47.85546875" style="204" customWidth="1"/>
    <col min="4" max="4" width="9.28515625" customWidth="1"/>
    <col min="7" max="7" width="11.85546875" bestFit="1" customWidth="1"/>
    <col min="11" max="11" width="19" customWidth="1"/>
    <col min="12" max="12" width="12.42578125" bestFit="1" customWidth="1"/>
  </cols>
  <sheetData>
    <row r="1" spans="1:12" s="190" customFormat="1" ht="21" customHeight="1">
      <c r="A1" s="189"/>
      <c r="C1" s="191" t="s">
        <v>653</v>
      </c>
      <c r="D1" s="192"/>
      <c r="E1" s="192"/>
      <c r="F1" s="192"/>
      <c r="G1" s="192"/>
      <c r="H1" s="192"/>
      <c r="I1" s="193"/>
      <c r="J1" s="194"/>
      <c r="K1" s="194" t="s">
        <v>324</v>
      </c>
    </row>
    <row r="2" spans="1:12" s="197" customFormat="1" ht="24" customHeight="1">
      <c r="A2" s="195"/>
      <c r="B2" s="195"/>
      <c r="C2" s="196"/>
      <c r="E2" s="198" t="s">
        <v>325</v>
      </c>
      <c r="F2" s="196"/>
      <c r="G2" s="196"/>
      <c r="H2" s="196"/>
      <c r="I2" s="196"/>
      <c r="J2" s="194"/>
      <c r="K2" s="194"/>
    </row>
    <row r="3" spans="1:12" s="197" customFormat="1" ht="24" customHeight="1">
      <c r="A3" s="195"/>
      <c r="B3" s="199"/>
      <c r="C3" s="200" t="s">
        <v>496</v>
      </c>
      <c r="D3" s="201"/>
      <c r="E3" s="200"/>
      <c r="F3" s="200"/>
      <c r="G3" s="200"/>
      <c r="H3" s="200"/>
      <c r="I3" s="196"/>
      <c r="J3" s="194"/>
      <c r="K3" s="194"/>
    </row>
    <row r="4" spans="1:12" s="197" customFormat="1" ht="24" customHeight="1">
      <c r="A4" s="195"/>
      <c r="B4" s="199"/>
      <c r="C4" s="202" t="s">
        <v>326</v>
      </c>
      <c r="D4" s="201"/>
      <c r="E4" s="200"/>
      <c r="F4" s="200"/>
      <c r="G4" s="200"/>
      <c r="H4" s="200"/>
      <c r="I4" s="196"/>
      <c r="J4" s="194"/>
      <c r="K4" s="194"/>
    </row>
    <row r="5" spans="1:12" ht="19.899999999999999" customHeight="1"/>
    <row r="6" spans="1:12" s="210" customFormat="1" ht="21" customHeight="1">
      <c r="A6" s="205" t="s">
        <v>164</v>
      </c>
      <c r="B6" s="205" t="s">
        <v>327</v>
      </c>
      <c r="C6" s="206" t="s">
        <v>328</v>
      </c>
      <c r="D6" s="207"/>
      <c r="E6" s="206" t="s">
        <v>329</v>
      </c>
      <c r="F6" s="207"/>
      <c r="G6" s="208" t="s">
        <v>330</v>
      </c>
      <c r="H6" s="208"/>
      <c r="I6" s="206" t="s">
        <v>331</v>
      </c>
      <c r="J6" s="207"/>
      <c r="K6" s="209" t="s">
        <v>0</v>
      </c>
    </row>
    <row r="7" spans="1:12" s="197" customFormat="1" ht="24">
      <c r="A7" s="211" t="s">
        <v>171</v>
      </c>
      <c r="B7" s="212"/>
      <c r="C7" s="213" t="s">
        <v>332</v>
      </c>
      <c r="D7" s="214" t="s">
        <v>10</v>
      </c>
      <c r="E7" s="215" t="s">
        <v>332</v>
      </c>
      <c r="F7" s="214" t="s">
        <v>10</v>
      </c>
      <c r="G7" s="213" t="s">
        <v>11</v>
      </c>
      <c r="H7" s="214" t="s">
        <v>333</v>
      </c>
      <c r="I7" s="214" t="s">
        <v>332</v>
      </c>
      <c r="J7" s="216" t="s">
        <v>334</v>
      </c>
      <c r="K7" s="213" t="s">
        <v>335</v>
      </c>
    </row>
    <row r="8" spans="1:12" s="197" customFormat="1" ht="24">
      <c r="A8" s="217">
        <v>1</v>
      </c>
      <c r="B8" s="218" t="s">
        <v>167</v>
      </c>
      <c r="C8" s="219" t="s">
        <v>336</v>
      </c>
      <c r="D8" s="220"/>
      <c r="E8" s="221"/>
      <c r="F8" s="220"/>
      <c r="G8" s="219"/>
      <c r="H8" s="220"/>
      <c r="I8" s="220"/>
      <c r="J8" s="220"/>
      <c r="K8" s="222">
        <f>SUM(K9)</f>
        <v>0</v>
      </c>
    </row>
    <row r="9" spans="1:12" s="197" customFormat="1" ht="24.6" customHeight="1">
      <c r="A9" s="223" t="s">
        <v>337</v>
      </c>
      <c r="B9" s="224" t="s">
        <v>585</v>
      </c>
      <c r="C9" s="225" t="s">
        <v>336</v>
      </c>
      <c r="D9" s="226"/>
      <c r="E9" s="227"/>
      <c r="F9" s="226"/>
      <c r="G9" s="225"/>
      <c r="H9" s="226"/>
      <c r="I9" s="226"/>
      <c r="J9" s="226"/>
      <c r="K9" s="228">
        <f>SUM(K10)</f>
        <v>0</v>
      </c>
    </row>
    <row r="10" spans="1:12" s="197" customFormat="1" ht="48">
      <c r="A10" s="449" t="s">
        <v>339</v>
      </c>
      <c r="B10" s="450" t="s">
        <v>586</v>
      </c>
      <c r="C10" s="451" t="s">
        <v>336</v>
      </c>
      <c r="D10" s="452"/>
      <c r="E10" s="453"/>
      <c r="F10" s="452"/>
      <c r="G10" s="451"/>
      <c r="H10" s="452"/>
      <c r="I10" s="452"/>
      <c r="J10" s="452"/>
      <c r="K10" s="454">
        <f>SUM(K11+K15+K31)</f>
        <v>0</v>
      </c>
    </row>
    <row r="11" spans="1:12" s="197" customFormat="1" ht="24">
      <c r="A11" s="455" t="s">
        <v>341</v>
      </c>
      <c r="B11" s="456" t="s">
        <v>587</v>
      </c>
      <c r="C11" s="457"/>
      <c r="D11" s="457"/>
      <c r="E11" s="458"/>
      <c r="F11" s="457"/>
      <c r="G11" s="457"/>
      <c r="H11" s="459"/>
      <c r="I11" s="460"/>
      <c r="J11" s="460"/>
      <c r="K11" s="461">
        <f>SUM(K12)</f>
        <v>0</v>
      </c>
      <c r="L11" s="462"/>
    </row>
    <row r="12" spans="1:12" s="197" customFormat="1" ht="24">
      <c r="A12" s="396"/>
      <c r="B12" s="397" t="s">
        <v>588</v>
      </c>
      <c r="C12" s="463"/>
      <c r="D12" s="463"/>
      <c r="E12" s="464"/>
      <c r="F12" s="463"/>
      <c r="G12" s="463"/>
      <c r="H12" s="465"/>
      <c r="I12" s="466"/>
      <c r="J12" s="466"/>
      <c r="K12" s="398">
        <f>SUM(K13:K14)</f>
        <v>0</v>
      </c>
    </row>
    <row r="13" spans="1:12" s="197" customFormat="1" ht="21" customHeight="1">
      <c r="A13" s="232"/>
      <c r="B13" s="233" t="s">
        <v>589</v>
      </c>
      <c r="C13" s="234"/>
      <c r="D13" s="234"/>
      <c r="E13" s="235"/>
      <c r="F13" s="234"/>
      <c r="G13" s="234"/>
      <c r="H13" s="236"/>
      <c r="I13" s="237"/>
      <c r="J13" s="237"/>
      <c r="K13" s="238"/>
    </row>
    <row r="14" spans="1:12" s="197" customFormat="1" ht="24">
      <c r="A14" s="347"/>
      <c r="B14" s="348" t="s">
        <v>590</v>
      </c>
      <c r="C14" s="349"/>
      <c r="D14" s="368"/>
      <c r="E14" s="350"/>
      <c r="F14" s="368"/>
      <c r="G14" s="349"/>
      <c r="H14" s="407"/>
      <c r="I14" s="352"/>
      <c r="J14" s="368"/>
      <c r="K14" s="353"/>
    </row>
    <row r="15" spans="1:12" s="197" customFormat="1" ht="24">
      <c r="A15" s="455"/>
      <c r="B15" s="456" t="s">
        <v>591</v>
      </c>
      <c r="C15" s="457"/>
      <c r="D15" s="457"/>
      <c r="E15" s="458"/>
      <c r="F15" s="457"/>
      <c r="G15" s="457"/>
      <c r="H15" s="459"/>
      <c r="I15" s="460"/>
      <c r="J15" s="460"/>
      <c r="K15" s="467">
        <f>SUM(K16+K21+K22+K23)</f>
        <v>0</v>
      </c>
    </row>
    <row r="16" spans="1:12" s="197" customFormat="1" ht="24">
      <c r="A16" s="396"/>
      <c r="B16" s="397" t="s">
        <v>592</v>
      </c>
      <c r="C16" s="463"/>
      <c r="D16" s="463"/>
      <c r="E16" s="464"/>
      <c r="F16" s="463"/>
      <c r="G16" s="463"/>
      <c r="H16" s="465"/>
      <c r="I16" s="466"/>
      <c r="J16" s="466"/>
      <c r="K16" s="398">
        <f>SUM(K17:K20)</f>
        <v>0</v>
      </c>
      <c r="L16" s="462"/>
    </row>
    <row r="17" spans="1:12" s="197" customFormat="1" ht="24">
      <c r="A17" s="232"/>
      <c r="B17" s="233" t="s">
        <v>593</v>
      </c>
      <c r="C17" s="234"/>
      <c r="D17" s="367"/>
      <c r="E17" s="235"/>
      <c r="F17" s="367"/>
      <c r="G17" s="234"/>
      <c r="H17" s="403"/>
      <c r="I17" s="237"/>
      <c r="J17" s="367"/>
      <c r="K17" s="238">
        <f>SUM(C17*E17*G17*I17)</f>
        <v>0</v>
      </c>
      <c r="L17" s="462">
        <f>SUM(K17:K18)</f>
        <v>0</v>
      </c>
    </row>
    <row r="18" spans="1:12" s="197" customFormat="1" ht="24">
      <c r="A18" s="232"/>
      <c r="B18" s="233" t="s">
        <v>594</v>
      </c>
      <c r="C18" s="234"/>
      <c r="D18" s="367"/>
      <c r="E18" s="235"/>
      <c r="F18" s="367"/>
      <c r="G18" s="234"/>
      <c r="H18" s="403"/>
      <c r="I18" s="237"/>
      <c r="J18" s="367"/>
      <c r="K18" s="238">
        <f t="shared" ref="K18" si="0">SUM(C18*E18*G18*I18)</f>
        <v>0</v>
      </c>
      <c r="L18" s="462"/>
    </row>
    <row r="19" spans="1:12" s="197" customFormat="1" ht="24">
      <c r="A19" s="232"/>
      <c r="B19" s="233" t="s">
        <v>595</v>
      </c>
      <c r="C19" s="234"/>
      <c r="D19" s="367"/>
      <c r="E19" s="235"/>
      <c r="F19" s="367"/>
      <c r="G19" s="234"/>
      <c r="H19" s="403"/>
      <c r="I19" s="237"/>
      <c r="J19" s="367"/>
      <c r="K19" s="238">
        <f>SUM(C19*E19*G19*I19)</f>
        <v>0</v>
      </c>
    </row>
    <row r="20" spans="1:12" s="197" customFormat="1" ht="24">
      <c r="A20" s="232"/>
      <c r="B20" s="233" t="s">
        <v>596</v>
      </c>
      <c r="C20" s="234"/>
      <c r="D20" s="367"/>
      <c r="E20" s="235"/>
      <c r="F20" s="367"/>
      <c r="G20" s="234"/>
      <c r="H20" s="403"/>
      <c r="I20" s="237"/>
      <c r="J20" s="367"/>
      <c r="K20" s="238">
        <f>SUM(G20*I20)</f>
        <v>0</v>
      </c>
    </row>
    <row r="21" spans="1:12" s="197" customFormat="1" ht="24">
      <c r="A21" s="232"/>
      <c r="B21" s="233" t="s">
        <v>597</v>
      </c>
      <c r="C21" s="234"/>
      <c r="D21" s="367"/>
      <c r="E21" s="235"/>
      <c r="F21" s="367"/>
      <c r="G21" s="234"/>
      <c r="H21" s="403"/>
      <c r="I21" s="237"/>
      <c r="J21" s="367"/>
      <c r="K21" s="238">
        <f>SUM(C21*G21*I21)</f>
        <v>0</v>
      </c>
    </row>
    <row r="22" spans="1:12" s="197" customFormat="1" ht="24">
      <c r="A22" s="232"/>
      <c r="B22" s="233" t="s">
        <v>598</v>
      </c>
      <c r="C22" s="234"/>
      <c r="D22" s="367"/>
      <c r="E22" s="235"/>
      <c r="F22" s="367"/>
      <c r="G22" s="234"/>
      <c r="H22" s="403"/>
      <c r="I22" s="237"/>
      <c r="J22" s="367"/>
      <c r="K22" s="238">
        <f>SUM(C22*G22*I22)</f>
        <v>0</v>
      </c>
    </row>
    <row r="23" spans="1:12" s="197" customFormat="1" ht="24">
      <c r="A23" s="232"/>
      <c r="B23" s="233" t="s">
        <v>599</v>
      </c>
      <c r="C23" s="234"/>
      <c r="D23" s="234"/>
      <c r="E23" s="235"/>
      <c r="F23" s="234"/>
      <c r="G23" s="234"/>
      <c r="H23" s="236"/>
      <c r="I23" s="237"/>
      <c r="J23" s="237"/>
      <c r="K23" s="238"/>
    </row>
    <row r="24" spans="1:12" s="197" customFormat="1" ht="24">
      <c r="A24" s="232"/>
      <c r="B24" s="233" t="s">
        <v>600</v>
      </c>
      <c r="C24" s="234"/>
      <c r="D24" s="367"/>
      <c r="E24" s="235"/>
      <c r="F24" s="367"/>
      <c r="G24" s="234"/>
      <c r="H24" s="403"/>
      <c r="I24" s="237"/>
      <c r="J24" s="367"/>
      <c r="K24" s="238"/>
    </row>
    <row r="25" spans="1:12" s="197" customFormat="1" ht="24">
      <c r="A25" s="232"/>
      <c r="B25" s="233" t="s">
        <v>601</v>
      </c>
      <c r="C25" s="234"/>
      <c r="D25" s="367"/>
      <c r="E25" s="235"/>
      <c r="F25" s="367"/>
      <c r="G25" s="234"/>
      <c r="H25" s="403"/>
      <c r="I25" s="237"/>
      <c r="J25" s="367"/>
      <c r="K25" s="238"/>
    </row>
    <row r="26" spans="1:12" s="197" customFormat="1" ht="51" customHeight="1">
      <c r="A26" s="232"/>
      <c r="B26" s="233" t="s">
        <v>602</v>
      </c>
      <c r="C26" s="234"/>
      <c r="D26" s="367"/>
      <c r="E26" s="235"/>
      <c r="F26" s="367"/>
      <c r="G26" s="234"/>
      <c r="H26" s="403"/>
      <c r="I26" s="237"/>
      <c r="J26" s="367"/>
      <c r="K26" s="238"/>
      <c r="L26" s="462"/>
    </row>
    <row r="27" spans="1:12" s="197" customFormat="1" ht="24">
      <c r="A27" s="232"/>
      <c r="B27" s="233" t="s">
        <v>603</v>
      </c>
      <c r="C27" s="234"/>
      <c r="D27" s="234"/>
      <c r="E27" s="235"/>
      <c r="F27" s="234"/>
      <c r="G27" s="234"/>
      <c r="H27" s="403"/>
      <c r="I27" s="237"/>
      <c r="J27" s="367"/>
      <c r="K27" s="238">
        <f>SUM(G27*I27)</f>
        <v>0</v>
      </c>
    </row>
    <row r="28" spans="1:12" s="197" customFormat="1" ht="24">
      <c r="A28" s="232"/>
      <c r="B28" s="233" t="s">
        <v>604</v>
      </c>
      <c r="C28" s="234"/>
      <c r="D28" s="234"/>
      <c r="E28" s="235"/>
      <c r="F28" s="234"/>
      <c r="G28" s="234"/>
      <c r="H28" s="403"/>
      <c r="I28" s="237"/>
      <c r="J28" s="367"/>
      <c r="K28" s="238">
        <f>SUM(G28*I28)</f>
        <v>0</v>
      </c>
    </row>
    <row r="29" spans="1:12" s="197" customFormat="1" ht="24">
      <c r="A29" s="347"/>
      <c r="B29" s="348" t="s">
        <v>605</v>
      </c>
      <c r="C29" s="349"/>
      <c r="D29" s="349"/>
      <c r="E29" s="350"/>
      <c r="F29" s="349"/>
      <c r="G29" s="349"/>
      <c r="H29" s="407"/>
      <c r="I29" s="352"/>
      <c r="J29" s="368"/>
      <c r="K29" s="353">
        <v>400000</v>
      </c>
    </row>
    <row r="30" spans="1:12" s="197" customFormat="1" ht="24">
      <c r="A30" s="418"/>
      <c r="B30" s="419"/>
      <c r="C30" s="420"/>
      <c r="D30" s="420"/>
      <c r="E30" s="422"/>
      <c r="F30" s="420"/>
      <c r="G30" s="420"/>
      <c r="H30" s="423"/>
      <c r="I30" s="424"/>
      <c r="J30" s="421"/>
      <c r="K30" s="425"/>
    </row>
    <row r="31" spans="1:12" s="197" customFormat="1" ht="25.15" customHeight="1">
      <c r="A31" s="470"/>
      <c r="B31" s="471" t="s">
        <v>606</v>
      </c>
      <c r="C31" s="472"/>
      <c r="D31" s="472"/>
      <c r="E31" s="473"/>
      <c r="F31" s="472"/>
      <c r="G31" s="472"/>
      <c r="H31" s="474"/>
      <c r="I31" s="475"/>
      <c r="J31" s="475"/>
      <c r="K31" s="476"/>
    </row>
    <row r="32" spans="1:12" s="197" customFormat="1" ht="25.15" customHeight="1">
      <c r="A32" s="396"/>
      <c r="B32" s="397" t="s">
        <v>607</v>
      </c>
      <c r="C32" s="463"/>
      <c r="D32" s="468"/>
      <c r="E32" s="464"/>
      <c r="F32" s="463"/>
      <c r="G32" s="463"/>
      <c r="H32" s="469"/>
      <c r="I32" s="466"/>
      <c r="J32" s="466"/>
      <c r="K32" s="398"/>
    </row>
    <row r="33" spans="1:11" s="197" customFormat="1" ht="25.15" customHeight="1">
      <c r="A33" s="232"/>
      <c r="B33" s="233" t="s">
        <v>608</v>
      </c>
      <c r="C33" s="234"/>
      <c r="D33" s="367"/>
      <c r="E33" s="235"/>
      <c r="F33" s="367"/>
      <c r="G33" s="234"/>
      <c r="H33" s="403"/>
      <c r="I33" s="237"/>
      <c r="J33" s="237"/>
      <c r="K33" s="238"/>
    </row>
    <row r="34" spans="1:11" s="197" customFormat="1" ht="25.15" customHeight="1">
      <c r="A34" s="232"/>
      <c r="B34" s="233" t="s">
        <v>609</v>
      </c>
      <c r="C34" s="234"/>
      <c r="D34" s="234"/>
      <c r="E34" s="235"/>
      <c r="F34" s="367"/>
      <c r="G34" s="234"/>
      <c r="H34" s="403"/>
      <c r="I34" s="237"/>
      <c r="J34" s="237"/>
      <c r="K34" s="238"/>
    </row>
    <row r="35" spans="1:11" s="197" customFormat="1" ht="25.15" customHeight="1">
      <c r="A35" s="232"/>
      <c r="B35" s="233" t="s">
        <v>610</v>
      </c>
      <c r="C35" s="234"/>
      <c r="D35" s="234"/>
      <c r="E35" s="235"/>
      <c r="F35" s="367"/>
      <c r="G35" s="234"/>
      <c r="H35" s="403"/>
      <c r="I35" s="237"/>
      <c r="J35" s="237"/>
      <c r="K35" s="238"/>
    </row>
    <row r="36" spans="1:11" s="197" customFormat="1" ht="25.15" customHeight="1">
      <c r="A36" s="232"/>
      <c r="B36" s="233" t="s">
        <v>611</v>
      </c>
      <c r="C36" s="234"/>
      <c r="D36" s="234"/>
      <c r="E36" s="235"/>
      <c r="F36" s="367"/>
      <c r="G36" s="234"/>
      <c r="H36" s="403"/>
      <c r="I36" s="237"/>
      <c r="J36" s="367"/>
      <c r="K36" s="238"/>
    </row>
    <row r="37" spans="1:11" s="197" customFormat="1" ht="25.15" customHeight="1">
      <c r="A37" s="232"/>
      <c r="B37" s="233" t="s">
        <v>612</v>
      </c>
      <c r="C37" s="234"/>
      <c r="D37" s="234"/>
      <c r="E37" s="235"/>
      <c r="F37" s="367"/>
      <c r="G37" s="234"/>
      <c r="H37" s="403"/>
      <c r="I37" s="237"/>
      <c r="J37" s="237"/>
      <c r="K37" s="238"/>
    </row>
    <row r="38" spans="1:11" s="197" customFormat="1" ht="24">
      <c r="A38" s="217">
        <v>2</v>
      </c>
      <c r="B38" s="218" t="s">
        <v>168</v>
      </c>
      <c r="C38" s="239" t="s">
        <v>336</v>
      </c>
      <c r="D38" s="240"/>
      <c r="E38" s="241"/>
      <c r="F38" s="240"/>
      <c r="G38" s="242"/>
      <c r="H38" s="240"/>
      <c r="I38" s="240"/>
      <c r="J38" s="243"/>
      <c r="K38" s="222" t="e">
        <f>K39</f>
        <v>#REF!</v>
      </c>
    </row>
    <row r="39" spans="1:11" s="197" customFormat="1" ht="24">
      <c r="A39" s="217">
        <v>2.1</v>
      </c>
      <c r="B39" s="218" t="s">
        <v>346</v>
      </c>
      <c r="C39" s="239" t="s">
        <v>336</v>
      </c>
      <c r="D39" s="240"/>
      <c r="E39" s="241"/>
      <c r="F39" s="240"/>
      <c r="G39" s="242"/>
      <c r="H39" s="240"/>
      <c r="I39" s="240"/>
      <c r="J39" s="243"/>
      <c r="K39" s="222" t="e">
        <f>K40+K71</f>
        <v>#REF!</v>
      </c>
    </row>
    <row r="40" spans="1:11" s="197" customFormat="1" ht="24">
      <c r="A40" s="217" t="s">
        <v>347</v>
      </c>
      <c r="B40" s="218" t="s">
        <v>172</v>
      </c>
      <c r="C40" s="239" t="s">
        <v>336</v>
      </c>
      <c r="D40" s="240"/>
      <c r="E40" s="241"/>
      <c r="F40" s="240"/>
      <c r="G40" s="242"/>
      <c r="H40" s="240"/>
      <c r="I40" s="240"/>
      <c r="J40" s="243"/>
      <c r="K40" s="222" t="e">
        <f>SUM(K41)</f>
        <v>#REF!</v>
      </c>
    </row>
    <row r="41" spans="1:11" s="197" customFormat="1" ht="24.6" customHeight="1">
      <c r="A41" s="223" t="s">
        <v>348</v>
      </c>
      <c r="B41" s="224" t="s">
        <v>489</v>
      </c>
      <c r="C41" s="239" t="s">
        <v>336</v>
      </c>
      <c r="D41" s="240"/>
      <c r="E41" s="241"/>
      <c r="F41" s="240"/>
      <c r="G41" s="242"/>
      <c r="H41" s="240"/>
      <c r="I41" s="240"/>
      <c r="J41" s="243"/>
      <c r="K41" s="228" t="e">
        <f>SUM(K42+K46+K50+K54+K58+#REF!+#REF!+#REF!+#REF!)</f>
        <v>#REF!</v>
      </c>
    </row>
    <row r="42" spans="1:11" s="197" customFormat="1" ht="24">
      <c r="A42" s="229" t="s">
        <v>339</v>
      </c>
      <c r="B42" s="230" t="s">
        <v>656</v>
      </c>
      <c r="C42" s="225" t="s">
        <v>336</v>
      </c>
      <c r="D42" s="226"/>
      <c r="E42" s="227"/>
      <c r="F42" s="226"/>
      <c r="G42" s="225"/>
      <c r="H42" s="226"/>
      <c r="I42" s="226"/>
      <c r="J42" s="226"/>
      <c r="K42" s="231">
        <f>SUM(K43:K45)</f>
        <v>0</v>
      </c>
    </row>
    <row r="43" spans="1:11" s="197" customFormat="1" ht="48">
      <c r="A43" s="232"/>
      <c r="B43" s="233" t="s">
        <v>490</v>
      </c>
      <c r="C43" s="234"/>
      <c r="D43" s="234"/>
      <c r="E43" s="235"/>
      <c r="F43" s="234"/>
      <c r="G43" s="234"/>
      <c r="H43" s="236"/>
      <c r="I43" s="237"/>
      <c r="J43" s="237"/>
      <c r="K43" s="238">
        <f>C43*E43*G43*I43</f>
        <v>0</v>
      </c>
    </row>
    <row r="44" spans="1:11" s="197" customFormat="1" ht="48">
      <c r="A44" s="232"/>
      <c r="B44" s="233" t="s">
        <v>342</v>
      </c>
      <c r="C44" s="234"/>
      <c r="D44" s="234"/>
      <c r="E44" s="235"/>
      <c r="F44" s="234"/>
      <c r="G44" s="234"/>
      <c r="H44" s="236"/>
      <c r="I44" s="237"/>
      <c r="J44" s="237"/>
      <c r="K44" s="238">
        <f>C44*E44*G44*I44</f>
        <v>0</v>
      </c>
    </row>
    <row r="45" spans="1:11" s="197" customFormat="1" ht="25.15" customHeight="1">
      <c r="A45" s="232"/>
      <c r="B45" s="233" t="s">
        <v>342</v>
      </c>
      <c r="C45" s="234"/>
      <c r="D45" s="234"/>
      <c r="E45" s="235"/>
      <c r="F45" s="234"/>
      <c r="G45" s="234"/>
      <c r="H45" s="236"/>
      <c r="I45" s="237"/>
      <c r="J45" s="237"/>
      <c r="K45" s="238">
        <f>C45*E45*G45*I45</f>
        <v>0</v>
      </c>
    </row>
    <row r="46" spans="1:11" s="197" customFormat="1" ht="24">
      <c r="A46" s="229" t="s">
        <v>343</v>
      </c>
      <c r="B46" s="230" t="s">
        <v>657</v>
      </c>
      <c r="C46" s="225" t="s">
        <v>336</v>
      </c>
      <c r="D46" s="226"/>
      <c r="E46" s="227"/>
      <c r="F46" s="226"/>
      <c r="G46" s="225"/>
      <c r="H46" s="226"/>
      <c r="I46" s="226"/>
      <c r="J46" s="226"/>
      <c r="K46" s="231">
        <f>SUM(K47:K49)</f>
        <v>0</v>
      </c>
    </row>
    <row r="47" spans="1:11" s="197" customFormat="1" ht="48">
      <c r="A47" s="232"/>
      <c r="B47" s="233" t="s">
        <v>490</v>
      </c>
      <c r="C47" s="234"/>
      <c r="D47" s="234"/>
      <c r="E47" s="235"/>
      <c r="F47" s="234"/>
      <c r="G47" s="234"/>
      <c r="H47" s="236"/>
      <c r="I47" s="237"/>
      <c r="J47" s="237"/>
      <c r="K47" s="238">
        <f>C47*E47*G47*I47</f>
        <v>0</v>
      </c>
    </row>
    <row r="48" spans="1:11" s="197" customFormat="1" ht="48">
      <c r="A48" s="232"/>
      <c r="B48" s="233" t="s">
        <v>342</v>
      </c>
      <c r="C48" s="234"/>
      <c r="D48" s="234"/>
      <c r="E48" s="235"/>
      <c r="F48" s="234"/>
      <c r="G48" s="234"/>
      <c r="H48" s="236"/>
      <c r="I48" s="237"/>
      <c r="J48" s="237"/>
      <c r="K48" s="238">
        <f>C48*E48*G48*I48</f>
        <v>0</v>
      </c>
    </row>
    <row r="49" spans="1:11" s="197" customFormat="1" ht="48">
      <c r="A49" s="232"/>
      <c r="B49" s="233" t="s">
        <v>342</v>
      </c>
      <c r="C49" s="234"/>
      <c r="D49" s="234"/>
      <c r="E49" s="235"/>
      <c r="F49" s="234"/>
      <c r="G49" s="234"/>
      <c r="H49" s="236"/>
      <c r="I49" s="237"/>
      <c r="J49" s="237"/>
      <c r="K49" s="238">
        <f>C49*E49*G49*I49</f>
        <v>0</v>
      </c>
    </row>
    <row r="50" spans="1:11" s="197" customFormat="1" ht="24">
      <c r="A50" s="229" t="s">
        <v>491</v>
      </c>
      <c r="B50" s="230" t="s">
        <v>658</v>
      </c>
      <c r="C50" s="225" t="s">
        <v>336</v>
      </c>
      <c r="D50" s="226"/>
      <c r="E50" s="227"/>
      <c r="F50" s="226"/>
      <c r="G50" s="225"/>
      <c r="H50" s="226"/>
      <c r="I50" s="226"/>
      <c r="J50" s="226"/>
      <c r="K50" s="231">
        <f>SUM(K51:K53)</f>
        <v>0</v>
      </c>
    </row>
    <row r="51" spans="1:11" s="197" customFormat="1" ht="48">
      <c r="A51" s="232"/>
      <c r="B51" s="233" t="s">
        <v>490</v>
      </c>
      <c r="C51" s="234"/>
      <c r="D51" s="234"/>
      <c r="E51" s="235"/>
      <c r="F51" s="234"/>
      <c r="G51" s="234"/>
      <c r="H51" s="236"/>
      <c r="I51" s="237"/>
      <c r="J51" s="237"/>
      <c r="K51" s="238">
        <f>C51*E51*G51*I51</f>
        <v>0</v>
      </c>
    </row>
    <row r="52" spans="1:11" s="197" customFormat="1" ht="48">
      <c r="A52" s="232"/>
      <c r="B52" s="233" t="s">
        <v>342</v>
      </c>
      <c r="C52" s="234"/>
      <c r="D52" s="234"/>
      <c r="E52" s="235"/>
      <c r="F52" s="234"/>
      <c r="G52" s="234"/>
      <c r="H52" s="236"/>
      <c r="I52" s="237"/>
      <c r="J52" s="237"/>
      <c r="K52" s="238">
        <f>C52*E52*G52*I52</f>
        <v>0</v>
      </c>
    </row>
    <row r="53" spans="1:11" s="197" customFormat="1" ht="25.15" customHeight="1">
      <c r="A53" s="232"/>
      <c r="B53" s="233" t="s">
        <v>342</v>
      </c>
      <c r="C53" s="234"/>
      <c r="D53" s="234"/>
      <c r="E53" s="235"/>
      <c r="F53" s="234"/>
      <c r="G53" s="234"/>
      <c r="H53" s="236"/>
      <c r="I53" s="237"/>
      <c r="J53" s="237"/>
      <c r="K53" s="238">
        <f>C53*E53*G53*I53</f>
        <v>0</v>
      </c>
    </row>
    <row r="54" spans="1:11" s="197" customFormat="1" ht="24">
      <c r="A54" s="229" t="s">
        <v>492</v>
      </c>
      <c r="B54" s="230" t="s">
        <v>659</v>
      </c>
      <c r="C54" s="225" t="s">
        <v>336</v>
      </c>
      <c r="D54" s="226"/>
      <c r="E54" s="227"/>
      <c r="F54" s="226"/>
      <c r="G54" s="225"/>
      <c r="H54" s="226"/>
      <c r="I54" s="226"/>
      <c r="J54" s="226"/>
      <c r="K54" s="231">
        <f>SUM(K55:K57)</f>
        <v>0</v>
      </c>
    </row>
    <row r="55" spans="1:11" s="197" customFormat="1" ht="48">
      <c r="A55" s="232"/>
      <c r="B55" s="233" t="s">
        <v>490</v>
      </c>
      <c r="C55" s="234"/>
      <c r="D55" s="234"/>
      <c r="E55" s="235"/>
      <c r="F55" s="234"/>
      <c r="G55" s="234"/>
      <c r="H55" s="236"/>
      <c r="I55" s="237"/>
      <c r="J55" s="237"/>
      <c r="K55" s="238">
        <f>C55*E55*G55*I55</f>
        <v>0</v>
      </c>
    </row>
    <row r="56" spans="1:11" s="197" customFormat="1" ht="48">
      <c r="A56" s="232"/>
      <c r="B56" s="233" t="s">
        <v>342</v>
      </c>
      <c r="C56" s="234"/>
      <c r="D56" s="234"/>
      <c r="E56" s="235"/>
      <c r="F56" s="234"/>
      <c r="G56" s="234"/>
      <c r="H56" s="236"/>
      <c r="I56" s="237"/>
      <c r="J56" s="237"/>
      <c r="K56" s="238">
        <f>C56*E56*G56*I56</f>
        <v>0</v>
      </c>
    </row>
    <row r="57" spans="1:11" s="197" customFormat="1" ht="48">
      <c r="A57" s="244"/>
      <c r="B57" s="245" t="s">
        <v>342</v>
      </c>
      <c r="C57" s="246"/>
      <c r="D57" s="246"/>
      <c r="E57" s="247"/>
      <c r="F57" s="246"/>
      <c r="G57" s="246"/>
      <c r="H57" s="248"/>
      <c r="I57" s="249"/>
      <c r="J57" s="249"/>
      <c r="K57" s="250">
        <f>C57*E57*G57*I57</f>
        <v>0</v>
      </c>
    </row>
    <row r="58" spans="1:11" s="197" customFormat="1" ht="24">
      <c r="A58" s="354" t="s">
        <v>493</v>
      </c>
      <c r="B58" s="355" t="s">
        <v>660</v>
      </c>
      <c r="C58" s="356" t="s">
        <v>336</v>
      </c>
      <c r="D58" s="357"/>
      <c r="E58" s="358"/>
      <c r="F58" s="357"/>
      <c r="G58" s="356"/>
      <c r="H58" s="357"/>
      <c r="I58" s="357"/>
      <c r="J58" s="357"/>
      <c r="K58" s="359">
        <f>SUM(K59:K61)</f>
        <v>0</v>
      </c>
    </row>
    <row r="59" spans="1:11" s="197" customFormat="1" ht="48">
      <c r="A59" s="232"/>
      <c r="B59" s="233" t="s">
        <v>490</v>
      </c>
      <c r="C59" s="234"/>
      <c r="D59" s="234"/>
      <c r="E59" s="235"/>
      <c r="F59" s="234"/>
      <c r="G59" s="234"/>
      <c r="H59" s="236"/>
      <c r="I59" s="237"/>
      <c r="J59" s="237"/>
      <c r="K59" s="238">
        <f>C59*E59*G59*I59</f>
        <v>0</v>
      </c>
    </row>
    <row r="60" spans="1:11" s="197" customFormat="1" ht="48">
      <c r="A60" s="232"/>
      <c r="B60" s="233" t="s">
        <v>342</v>
      </c>
      <c r="C60" s="234"/>
      <c r="D60" s="234"/>
      <c r="E60" s="235"/>
      <c r="F60" s="234"/>
      <c r="G60" s="234"/>
      <c r="H60" s="236"/>
      <c r="I60" s="237"/>
      <c r="J60" s="237"/>
      <c r="K60" s="238">
        <f>C60*E60*G60*I60</f>
        <v>0</v>
      </c>
    </row>
    <row r="61" spans="1:11" s="197" customFormat="1" ht="48">
      <c r="A61" s="232"/>
      <c r="B61" s="233" t="s">
        <v>342</v>
      </c>
      <c r="C61" s="234"/>
      <c r="D61" s="234"/>
      <c r="E61" s="235"/>
      <c r="F61" s="234"/>
      <c r="G61" s="234"/>
      <c r="H61" s="236"/>
      <c r="I61" s="237"/>
      <c r="J61" s="237"/>
      <c r="K61" s="238">
        <f>C61*E61*G61*I61</f>
        <v>0</v>
      </c>
    </row>
    <row r="62" spans="1:11" s="197" customFormat="1" ht="24.6" customHeight="1" outlineLevel="1">
      <c r="A62" s="223" t="s">
        <v>350</v>
      </c>
      <c r="B62" s="224" t="s">
        <v>349</v>
      </c>
      <c r="C62" s="225" t="s">
        <v>336</v>
      </c>
      <c r="D62" s="226"/>
      <c r="E62" s="227"/>
      <c r="F62" s="226"/>
      <c r="G62" s="225"/>
      <c r="H62" s="226"/>
      <c r="I62" s="226"/>
      <c r="J62" s="226"/>
      <c r="K62" s="228">
        <f>K63+K67</f>
        <v>0</v>
      </c>
    </row>
    <row r="63" spans="1:11" s="197" customFormat="1" ht="96" outlineLevel="1">
      <c r="A63" s="229" t="s">
        <v>339</v>
      </c>
      <c r="B63" s="230" t="s">
        <v>340</v>
      </c>
      <c r="C63" s="225" t="s">
        <v>336</v>
      </c>
      <c r="D63" s="226"/>
      <c r="E63" s="227"/>
      <c r="F63" s="226"/>
      <c r="G63" s="225"/>
      <c r="H63" s="226"/>
      <c r="I63" s="226"/>
      <c r="J63" s="226"/>
      <c r="K63" s="231">
        <f>SUM(K64:K66)</f>
        <v>0</v>
      </c>
    </row>
    <row r="64" spans="1:11" s="197" customFormat="1" ht="48" outlineLevel="1">
      <c r="A64" s="232"/>
      <c r="B64" s="233" t="s">
        <v>342</v>
      </c>
      <c r="C64" s="234"/>
      <c r="D64" s="234"/>
      <c r="E64" s="235"/>
      <c r="F64" s="234"/>
      <c r="G64" s="234"/>
      <c r="H64" s="236"/>
      <c r="I64" s="237"/>
      <c r="J64" s="237"/>
      <c r="K64" s="238">
        <f>C64*E64*G64*I64</f>
        <v>0</v>
      </c>
    </row>
    <row r="65" spans="1:11" s="197" customFormat="1" ht="48" outlineLevel="1">
      <c r="A65" s="232"/>
      <c r="B65" s="233" t="s">
        <v>342</v>
      </c>
      <c r="C65" s="234"/>
      <c r="D65" s="234"/>
      <c r="E65" s="235"/>
      <c r="F65" s="234"/>
      <c r="G65" s="234"/>
      <c r="H65" s="236"/>
      <c r="I65" s="237"/>
      <c r="J65" s="237"/>
      <c r="K65" s="238">
        <f>C65*E65*G65*I65</f>
        <v>0</v>
      </c>
    </row>
    <row r="66" spans="1:11" s="197" customFormat="1" ht="25.15" customHeight="1" outlineLevel="1">
      <c r="A66" s="232"/>
      <c r="B66" s="233" t="s">
        <v>342</v>
      </c>
      <c r="C66" s="234"/>
      <c r="D66" s="234"/>
      <c r="E66" s="235"/>
      <c r="F66" s="234"/>
      <c r="G66" s="234"/>
      <c r="H66" s="236"/>
      <c r="I66" s="237"/>
      <c r="J66" s="237"/>
      <c r="K66" s="238">
        <f>C66*E66*G66*I66</f>
        <v>0</v>
      </c>
    </row>
    <row r="67" spans="1:11" s="197" customFormat="1" ht="96" outlineLevel="1">
      <c r="A67" s="229" t="s">
        <v>343</v>
      </c>
      <c r="B67" s="230" t="s">
        <v>344</v>
      </c>
      <c r="C67" s="225" t="s">
        <v>336</v>
      </c>
      <c r="D67" s="226"/>
      <c r="E67" s="227"/>
      <c r="F67" s="226"/>
      <c r="G67" s="225"/>
      <c r="H67" s="226"/>
      <c r="I67" s="226"/>
      <c r="J67" s="226"/>
      <c r="K67" s="231">
        <f>SUM(K68:K70)</f>
        <v>0</v>
      </c>
    </row>
    <row r="68" spans="1:11" s="197" customFormat="1" ht="48" outlineLevel="1">
      <c r="A68" s="232"/>
      <c r="B68" s="233" t="s">
        <v>342</v>
      </c>
      <c r="C68" s="234"/>
      <c r="D68" s="234"/>
      <c r="E68" s="235"/>
      <c r="F68" s="234"/>
      <c r="G68" s="234"/>
      <c r="H68" s="236"/>
      <c r="I68" s="237"/>
      <c r="J68" s="237"/>
      <c r="K68" s="238">
        <f>C68*E68*G68*I68</f>
        <v>0</v>
      </c>
    </row>
    <row r="69" spans="1:11" s="197" customFormat="1" ht="48" outlineLevel="1">
      <c r="A69" s="232"/>
      <c r="B69" s="233" t="s">
        <v>342</v>
      </c>
      <c r="C69" s="234"/>
      <c r="D69" s="234"/>
      <c r="E69" s="235"/>
      <c r="F69" s="234"/>
      <c r="G69" s="234"/>
      <c r="H69" s="236"/>
      <c r="I69" s="237"/>
      <c r="J69" s="237"/>
      <c r="K69" s="238">
        <f>C69*E69*G69*I69</f>
        <v>0</v>
      </c>
    </row>
    <row r="70" spans="1:11" s="197" customFormat="1" ht="48" outlineLevel="1">
      <c r="A70" s="232"/>
      <c r="B70" s="233" t="s">
        <v>342</v>
      </c>
      <c r="C70" s="234"/>
      <c r="D70" s="234"/>
      <c r="E70" s="235"/>
      <c r="F70" s="234"/>
      <c r="G70" s="234"/>
      <c r="H70" s="236"/>
      <c r="I70" s="237"/>
      <c r="J70" s="237"/>
      <c r="K70" s="238">
        <f>C70*E70*G70*I70</f>
        <v>0</v>
      </c>
    </row>
    <row r="71" spans="1:11" s="197" customFormat="1" ht="24">
      <c r="A71" s="217" t="s">
        <v>351</v>
      </c>
      <c r="B71" s="218" t="s">
        <v>173</v>
      </c>
      <c r="C71" s="239" t="s">
        <v>336</v>
      </c>
      <c r="D71" s="240"/>
      <c r="E71" s="241"/>
      <c r="F71" s="240"/>
      <c r="G71" s="242"/>
      <c r="H71" s="240"/>
      <c r="I71" s="240"/>
      <c r="J71" s="243"/>
      <c r="K71" s="222">
        <f>SUM(K72+K77)</f>
        <v>0</v>
      </c>
    </row>
    <row r="72" spans="1:11" s="197" customFormat="1" ht="24.6" customHeight="1">
      <c r="A72" s="223" t="s">
        <v>352</v>
      </c>
      <c r="B72" s="224" t="s">
        <v>494</v>
      </c>
      <c r="C72" s="225" t="s">
        <v>336</v>
      </c>
      <c r="D72" s="226"/>
      <c r="E72" s="227"/>
      <c r="F72" s="226"/>
      <c r="G72" s="225"/>
      <c r="H72" s="226"/>
      <c r="I72" s="226"/>
      <c r="J72" s="226"/>
      <c r="K72" s="228">
        <f>SUM(K73)</f>
        <v>0</v>
      </c>
    </row>
    <row r="73" spans="1:11" s="197" customFormat="1" ht="24">
      <c r="A73" s="229" t="s">
        <v>339</v>
      </c>
      <c r="B73" s="230" t="s">
        <v>661</v>
      </c>
      <c r="C73" s="225" t="s">
        <v>336</v>
      </c>
      <c r="D73" s="226"/>
      <c r="E73" s="227"/>
      <c r="F73" s="226"/>
      <c r="G73" s="225"/>
      <c r="H73" s="226"/>
      <c r="I73" s="226"/>
      <c r="J73" s="226"/>
      <c r="K73" s="231">
        <f>SUM(K74)</f>
        <v>0</v>
      </c>
    </row>
    <row r="74" spans="1:11" s="197" customFormat="1" ht="48">
      <c r="A74" s="339"/>
      <c r="B74" s="233" t="s">
        <v>490</v>
      </c>
      <c r="C74" s="345"/>
      <c r="D74" s="346"/>
      <c r="E74" s="346"/>
      <c r="F74" s="346"/>
      <c r="G74" s="346"/>
      <c r="H74" s="346"/>
      <c r="I74" s="346"/>
      <c r="J74" s="346"/>
      <c r="K74" s="344">
        <f>SUM(C74*E74*G74*I74)</f>
        <v>0</v>
      </c>
    </row>
    <row r="75" spans="1:11" s="197" customFormat="1" ht="48">
      <c r="A75" s="339"/>
      <c r="B75" s="233" t="s">
        <v>342</v>
      </c>
      <c r="C75" s="340"/>
      <c r="D75" s="341"/>
      <c r="E75" s="342"/>
      <c r="F75" s="341"/>
      <c r="G75" s="340"/>
      <c r="H75" s="341"/>
      <c r="I75" s="341"/>
      <c r="J75" s="341"/>
      <c r="K75" s="343"/>
    </row>
    <row r="76" spans="1:11" s="197" customFormat="1" ht="25.15" customHeight="1">
      <c r="A76" s="244"/>
      <c r="B76" s="245" t="s">
        <v>342</v>
      </c>
      <c r="C76" s="246"/>
      <c r="D76" s="246"/>
      <c r="E76" s="247"/>
      <c r="F76" s="246"/>
      <c r="G76" s="246"/>
      <c r="H76" s="248"/>
      <c r="I76" s="249"/>
      <c r="J76" s="249"/>
      <c r="K76" s="250">
        <f>C76*E76*G76*I76</f>
        <v>0</v>
      </c>
    </row>
    <row r="77" spans="1:11" s="197" customFormat="1" ht="24.6" customHeight="1">
      <c r="A77" s="364" t="s">
        <v>353</v>
      </c>
      <c r="B77" s="365" t="s">
        <v>495</v>
      </c>
      <c r="C77" s="356" t="s">
        <v>336</v>
      </c>
      <c r="D77" s="357"/>
      <c r="E77" s="358"/>
      <c r="F77" s="357"/>
      <c r="G77" s="356"/>
      <c r="H77" s="357"/>
      <c r="I77" s="357"/>
      <c r="J77" s="357"/>
      <c r="K77" s="366">
        <f>SUM(K78)</f>
        <v>0</v>
      </c>
    </row>
    <row r="78" spans="1:11" s="197" customFormat="1" ht="24">
      <c r="A78" s="229" t="s">
        <v>339</v>
      </c>
      <c r="B78" s="230" t="s">
        <v>662</v>
      </c>
      <c r="C78" s="225" t="s">
        <v>336</v>
      </c>
      <c r="D78" s="226"/>
      <c r="E78" s="227"/>
      <c r="F78" s="226"/>
      <c r="G78" s="225"/>
      <c r="H78" s="226"/>
      <c r="I78" s="226"/>
      <c r="J78" s="226"/>
      <c r="K78" s="231">
        <f>SUM(K79:K81)</f>
        <v>0</v>
      </c>
    </row>
    <row r="79" spans="1:11" s="197" customFormat="1" ht="48">
      <c r="A79" s="232"/>
      <c r="B79" s="233" t="s">
        <v>490</v>
      </c>
      <c r="C79" s="234"/>
      <c r="D79" s="234"/>
      <c r="E79" s="235"/>
      <c r="F79" s="234"/>
      <c r="G79" s="234"/>
      <c r="H79" s="236"/>
      <c r="I79" s="237"/>
      <c r="J79" s="237"/>
      <c r="K79" s="238">
        <f>C79*E79*G79*I79</f>
        <v>0</v>
      </c>
    </row>
    <row r="80" spans="1:11" s="197" customFormat="1" ht="48">
      <c r="A80" s="232"/>
      <c r="B80" s="233" t="s">
        <v>342</v>
      </c>
      <c r="C80" s="234"/>
      <c r="D80" s="234"/>
      <c r="E80" s="235"/>
      <c r="F80" s="234"/>
      <c r="G80" s="234"/>
      <c r="H80" s="236"/>
      <c r="I80" s="237"/>
      <c r="J80" s="237"/>
      <c r="K80" s="238">
        <f>C80*E80*G80*I80</f>
        <v>0</v>
      </c>
    </row>
    <row r="81" spans="1:11" s="197" customFormat="1" ht="25.15" customHeight="1">
      <c r="A81" s="232"/>
      <c r="B81" s="233" t="s">
        <v>342</v>
      </c>
      <c r="C81" s="234"/>
      <c r="D81" s="234"/>
      <c r="E81" s="235"/>
      <c r="F81" s="234"/>
      <c r="G81" s="234"/>
      <c r="H81" s="236"/>
      <c r="I81" s="237"/>
      <c r="J81" s="237"/>
      <c r="K81" s="238">
        <f>C81*E81*G81*I81</f>
        <v>0</v>
      </c>
    </row>
    <row r="82" spans="1:11" s="197" customFormat="1" ht="24">
      <c r="A82" s="229" t="s">
        <v>343</v>
      </c>
      <c r="B82" s="230" t="s">
        <v>663</v>
      </c>
      <c r="C82" s="225" t="s">
        <v>336</v>
      </c>
      <c r="D82" s="226"/>
      <c r="E82" s="227"/>
      <c r="F82" s="226"/>
      <c r="G82" s="225"/>
      <c r="H82" s="226"/>
      <c r="I82" s="226"/>
      <c r="J82" s="226"/>
      <c r="K82" s="231">
        <f>SUM(K83:K85)</f>
        <v>0</v>
      </c>
    </row>
    <row r="83" spans="1:11" s="197" customFormat="1" ht="48">
      <c r="A83" s="232"/>
      <c r="B83" s="233" t="s">
        <v>490</v>
      </c>
      <c r="C83" s="234"/>
      <c r="D83" s="234"/>
      <c r="E83" s="235"/>
      <c r="F83" s="234"/>
      <c r="G83" s="234"/>
      <c r="H83" s="236"/>
      <c r="I83" s="237"/>
      <c r="J83" s="237"/>
      <c r="K83" s="238">
        <f>C83*E83*G83*I83</f>
        <v>0</v>
      </c>
    </row>
    <row r="84" spans="1:11" s="197" customFormat="1" ht="48">
      <c r="A84" s="232"/>
      <c r="B84" s="233" t="s">
        <v>342</v>
      </c>
      <c r="C84" s="234"/>
      <c r="D84" s="234"/>
      <c r="E84" s="235"/>
      <c r="F84" s="234"/>
      <c r="G84" s="234"/>
      <c r="H84" s="236"/>
      <c r="I84" s="237"/>
      <c r="J84" s="237"/>
      <c r="K84" s="238">
        <f>C84*E84*G84*I84</f>
        <v>0</v>
      </c>
    </row>
    <row r="85" spans="1:11" s="197" customFormat="1" ht="25.15" customHeight="1">
      <c r="A85" s="232"/>
      <c r="B85" s="233" t="s">
        <v>342</v>
      </c>
      <c r="C85" s="234"/>
      <c r="D85" s="234"/>
      <c r="E85" s="235"/>
      <c r="F85" s="234"/>
      <c r="G85" s="234"/>
      <c r="H85" s="236"/>
      <c r="I85" s="237"/>
      <c r="J85" s="237"/>
      <c r="K85" s="238">
        <f>C85*E85*G85*I85</f>
        <v>0</v>
      </c>
    </row>
    <row r="86" spans="1:11" s="197" customFormat="1" ht="24">
      <c r="A86" s="229" t="s">
        <v>491</v>
      </c>
      <c r="B86" s="230" t="s">
        <v>658</v>
      </c>
      <c r="C86" s="225" t="s">
        <v>336</v>
      </c>
      <c r="D86" s="226"/>
      <c r="E86" s="227"/>
      <c r="F86" s="226"/>
      <c r="G86" s="225"/>
      <c r="H86" s="226"/>
      <c r="I86" s="226"/>
      <c r="J86" s="226"/>
      <c r="K86" s="231">
        <f>SUM(K87:K89)</f>
        <v>0</v>
      </c>
    </row>
    <row r="87" spans="1:11" s="197" customFormat="1" ht="48">
      <c r="A87" s="232"/>
      <c r="B87" s="233" t="s">
        <v>490</v>
      </c>
      <c r="C87" s="234"/>
      <c r="D87" s="234"/>
      <c r="E87" s="235"/>
      <c r="F87" s="234"/>
      <c r="G87" s="234"/>
      <c r="H87" s="236"/>
      <c r="I87" s="237"/>
      <c r="J87" s="237"/>
      <c r="K87" s="238">
        <f>C87*E87*G87*I87</f>
        <v>0</v>
      </c>
    </row>
    <row r="88" spans="1:11" s="197" customFormat="1" ht="48">
      <c r="A88" s="232"/>
      <c r="B88" s="233" t="s">
        <v>342</v>
      </c>
      <c r="C88" s="234"/>
      <c r="D88" s="234"/>
      <c r="E88" s="235"/>
      <c r="F88" s="234"/>
      <c r="G88" s="234"/>
      <c r="H88" s="236"/>
      <c r="I88" s="237"/>
      <c r="J88" s="237"/>
      <c r="K88" s="238">
        <f>C88*E88*G88*I88</f>
        <v>0</v>
      </c>
    </row>
    <row r="89" spans="1:11" s="197" customFormat="1" ht="25.15" customHeight="1">
      <c r="A89" s="232"/>
      <c r="B89" s="233" t="s">
        <v>342</v>
      </c>
      <c r="C89" s="234"/>
      <c r="D89" s="234"/>
      <c r="E89" s="235"/>
      <c r="F89" s="234"/>
      <c r="G89" s="234"/>
      <c r="H89" s="236"/>
      <c r="I89" s="237"/>
      <c r="J89" s="237"/>
      <c r="K89" s="238">
        <f>C89*E89*G89*I89</f>
        <v>0</v>
      </c>
    </row>
    <row r="90" spans="1:11" s="197" customFormat="1" ht="24">
      <c r="A90" s="217">
        <v>3</v>
      </c>
      <c r="B90" s="218" t="s">
        <v>354</v>
      </c>
      <c r="C90" s="225" t="s">
        <v>336</v>
      </c>
      <c r="D90" s="226"/>
      <c r="E90" s="227"/>
      <c r="F90" s="226"/>
      <c r="G90" s="225"/>
      <c r="H90" s="226"/>
      <c r="I90" s="226"/>
      <c r="J90" s="226"/>
      <c r="K90" s="222">
        <f>K91+K100</f>
        <v>0</v>
      </c>
    </row>
    <row r="91" spans="1:11" s="197" customFormat="1" ht="24.6" customHeight="1">
      <c r="A91" s="223">
        <v>3.1</v>
      </c>
      <c r="B91" s="224" t="s">
        <v>497</v>
      </c>
      <c r="C91" s="225" t="s">
        <v>336</v>
      </c>
      <c r="D91" s="226"/>
      <c r="E91" s="227"/>
      <c r="F91" s="226"/>
      <c r="G91" s="225"/>
      <c r="H91" s="226"/>
      <c r="I91" s="226"/>
      <c r="J91" s="226"/>
      <c r="K91" s="228">
        <f>K92+K96</f>
        <v>0</v>
      </c>
    </row>
    <row r="92" spans="1:11" s="197" customFormat="1" ht="24">
      <c r="A92" s="229" t="s">
        <v>339</v>
      </c>
      <c r="B92" s="230" t="s">
        <v>664</v>
      </c>
      <c r="C92" s="225" t="s">
        <v>336</v>
      </c>
      <c r="D92" s="226"/>
      <c r="E92" s="227"/>
      <c r="F92" s="226"/>
      <c r="G92" s="225"/>
      <c r="H92" s="226"/>
      <c r="I92" s="226"/>
      <c r="J92" s="226"/>
      <c r="K92" s="231">
        <f>SUM(K93:K95)</f>
        <v>0</v>
      </c>
    </row>
    <row r="93" spans="1:11" s="197" customFormat="1" ht="48">
      <c r="A93" s="232" t="s">
        <v>341</v>
      </c>
      <c r="B93" s="233" t="s">
        <v>498</v>
      </c>
      <c r="C93" s="234"/>
      <c r="D93" s="234"/>
      <c r="E93" s="235"/>
      <c r="F93" s="234"/>
      <c r="G93" s="234"/>
      <c r="H93" s="236"/>
      <c r="I93" s="237"/>
      <c r="J93" s="237"/>
      <c r="K93" s="238">
        <f>C93*E93*G93*I93</f>
        <v>0</v>
      </c>
    </row>
    <row r="94" spans="1:11" s="197" customFormat="1" ht="48">
      <c r="A94" s="232"/>
      <c r="B94" s="233" t="s">
        <v>342</v>
      </c>
      <c r="C94" s="234"/>
      <c r="D94" s="234"/>
      <c r="E94" s="235"/>
      <c r="F94" s="234"/>
      <c r="G94" s="234"/>
      <c r="H94" s="236"/>
      <c r="I94" s="237"/>
      <c r="J94" s="237"/>
      <c r="K94" s="238">
        <f>C94*E94*G94*I94</f>
        <v>0</v>
      </c>
    </row>
    <row r="95" spans="1:11" s="197" customFormat="1" ht="25.15" customHeight="1">
      <c r="A95" s="232"/>
      <c r="B95" s="233" t="s">
        <v>342</v>
      </c>
      <c r="C95" s="234"/>
      <c r="D95" s="234"/>
      <c r="E95" s="235"/>
      <c r="F95" s="234"/>
      <c r="G95" s="234"/>
      <c r="H95" s="236"/>
      <c r="I95" s="237"/>
      <c r="J95" s="237"/>
      <c r="K95" s="238">
        <f>C95*E95*G95*I95</f>
        <v>0</v>
      </c>
    </row>
    <row r="96" spans="1:11" s="197" customFormat="1" ht="96" hidden="1" outlineLevel="1">
      <c r="A96" s="229" t="s">
        <v>343</v>
      </c>
      <c r="B96" s="230" t="s">
        <v>344</v>
      </c>
      <c r="C96" s="225" t="s">
        <v>336</v>
      </c>
      <c r="D96" s="226"/>
      <c r="E96" s="227"/>
      <c r="F96" s="226"/>
      <c r="G96" s="225"/>
      <c r="H96" s="226"/>
      <c r="I96" s="226"/>
      <c r="J96" s="226"/>
      <c r="K96" s="231">
        <f>SUM(K97:K99)</f>
        <v>0</v>
      </c>
    </row>
    <row r="97" spans="1:11" s="197" customFormat="1" ht="48" hidden="1" outlineLevel="1">
      <c r="A97" s="232"/>
      <c r="B97" s="233" t="s">
        <v>342</v>
      </c>
      <c r="C97" s="234"/>
      <c r="D97" s="234"/>
      <c r="E97" s="235"/>
      <c r="F97" s="234"/>
      <c r="G97" s="234"/>
      <c r="H97" s="236"/>
      <c r="I97" s="237"/>
      <c r="J97" s="237"/>
      <c r="K97" s="238">
        <f>C97*E97*G97*I97</f>
        <v>0</v>
      </c>
    </row>
    <row r="98" spans="1:11" s="197" customFormat="1" ht="48" hidden="1" outlineLevel="1">
      <c r="A98" s="232"/>
      <c r="B98" s="233" t="s">
        <v>342</v>
      </c>
      <c r="C98" s="234"/>
      <c r="D98" s="234"/>
      <c r="E98" s="235"/>
      <c r="F98" s="234"/>
      <c r="G98" s="234"/>
      <c r="H98" s="236"/>
      <c r="I98" s="237"/>
      <c r="J98" s="237"/>
      <c r="K98" s="238">
        <f>C98*E98*G98*I98</f>
        <v>0</v>
      </c>
    </row>
    <row r="99" spans="1:11" s="197" customFormat="1" ht="48" hidden="1" outlineLevel="1">
      <c r="A99" s="232"/>
      <c r="B99" s="233" t="s">
        <v>342</v>
      </c>
      <c r="C99" s="234"/>
      <c r="D99" s="234"/>
      <c r="E99" s="235"/>
      <c r="F99" s="234"/>
      <c r="G99" s="234"/>
      <c r="H99" s="236"/>
      <c r="I99" s="237"/>
      <c r="J99" s="237"/>
      <c r="K99" s="238">
        <f>C99*E99*G99*I99</f>
        <v>0</v>
      </c>
    </row>
    <row r="100" spans="1:11" s="197" customFormat="1" ht="24.6" customHeight="1" collapsed="1">
      <c r="A100" s="223">
        <v>3.2</v>
      </c>
      <c r="B100" s="224" t="s">
        <v>338</v>
      </c>
      <c r="C100" s="225" t="s">
        <v>336</v>
      </c>
      <c r="D100" s="226"/>
      <c r="E100" s="227"/>
      <c r="F100" s="226"/>
      <c r="G100" s="225"/>
      <c r="H100" s="226"/>
      <c r="I100" s="226"/>
      <c r="J100" s="226"/>
      <c r="K100" s="228">
        <f>K101+K105</f>
        <v>0</v>
      </c>
    </row>
    <row r="101" spans="1:11" s="197" customFormat="1" ht="96">
      <c r="A101" s="229" t="s">
        <v>339</v>
      </c>
      <c r="B101" s="230" t="s">
        <v>340</v>
      </c>
      <c r="C101" s="225" t="s">
        <v>336</v>
      </c>
      <c r="D101" s="226"/>
      <c r="E101" s="227"/>
      <c r="F101" s="226"/>
      <c r="G101" s="225"/>
      <c r="H101" s="226"/>
      <c r="I101" s="226"/>
      <c r="J101" s="226"/>
      <c r="K101" s="231">
        <f>SUM(K102:K104)</f>
        <v>0</v>
      </c>
    </row>
    <row r="102" spans="1:11" s="197" customFormat="1" ht="48" hidden="1" outlineLevel="1">
      <c r="A102" s="232"/>
      <c r="B102" s="233" t="s">
        <v>342</v>
      </c>
      <c r="C102" s="234"/>
      <c r="D102" s="234"/>
      <c r="E102" s="235"/>
      <c r="F102" s="234"/>
      <c r="G102" s="234"/>
      <c r="H102" s="236"/>
      <c r="I102" s="237"/>
      <c r="J102" s="237"/>
      <c r="K102" s="238">
        <f>C102*E102*G102*I102</f>
        <v>0</v>
      </c>
    </row>
    <row r="103" spans="1:11" s="197" customFormat="1" ht="48" hidden="1" outlineLevel="1">
      <c r="A103" s="232"/>
      <c r="B103" s="233" t="s">
        <v>342</v>
      </c>
      <c r="C103" s="234"/>
      <c r="D103" s="234"/>
      <c r="E103" s="235"/>
      <c r="F103" s="234"/>
      <c r="G103" s="234"/>
      <c r="H103" s="236"/>
      <c r="I103" s="237"/>
      <c r="J103" s="237"/>
      <c r="K103" s="238">
        <f>C103*E103*G103*I103</f>
        <v>0</v>
      </c>
    </row>
    <row r="104" spans="1:11" s="197" customFormat="1" ht="69" hidden="1" customHeight="1" outlineLevel="1">
      <c r="A104" s="232"/>
      <c r="B104" s="233" t="s">
        <v>342</v>
      </c>
      <c r="C104" s="234"/>
      <c r="D104" s="234"/>
      <c r="E104" s="235"/>
      <c r="F104" s="234"/>
      <c r="G104" s="234"/>
      <c r="H104" s="236"/>
      <c r="I104" s="237"/>
      <c r="J104" s="237"/>
      <c r="K104" s="238">
        <f>C104*E104*G104*I104</f>
        <v>0</v>
      </c>
    </row>
    <row r="105" spans="1:11" s="197" customFormat="1" ht="96" hidden="1" outlineLevel="1">
      <c r="A105" s="229" t="s">
        <v>343</v>
      </c>
      <c r="B105" s="230" t="s">
        <v>344</v>
      </c>
      <c r="C105" s="225" t="s">
        <v>336</v>
      </c>
      <c r="D105" s="226"/>
      <c r="E105" s="227"/>
      <c r="F105" s="226"/>
      <c r="G105" s="225"/>
      <c r="H105" s="226"/>
      <c r="I105" s="226"/>
      <c r="J105" s="226"/>
      <c r="K105" s="231">
        <f>SUM(K106:K108)</f>
        <v>0</v>
      </c>
    </row>
    <row r="106" spans="1:11" s="197" customFormat="1" ht="48" hidden="1" outlineLevel="1">
      <c r="A106" s="232"/>
      <c r="B106" s="233" t="s">
        <v>342</v>
      </c>
      <c r="C106" s="234"/>
      <c r="D106" s="234"/>
      <c r="E106" s="235"/>
      <c r="F106" s="234"/>
      <c r="G106" s="234"/>
      <c r="H106" s="236"/>
      <c r="I106" s="237"/>
      <c r="J106" s="237"/>
      <c r="K106" s="238">
        <f>C106*E106*G106*I106</f>
        <v>0</v>
      </c>
    </row>
    <row r="107" spans="1:11" s="197" customFormat="1" ht="48" hidden="1" outlineLevel="1">
      <c r="A107" s="232"/>
      <c r="B107" s="233" t="s">
        <v>342</v>
      </c>
      <c r="C107" s="234"/>
      <c r="D107" s="234"/>
      <c r="E107" s="235"/>
      <c r="F107" s="234"/>
      <c r="G107" s="234"/>
      <c r="H107" s="236"/>
      <c r="I107" s="237"/>
      <c r="J107" s="237"/>
      <c r="K107" s="238">
        <f>C107*E107*G107*I107</f>
        <v>0</v>
      </c>
    </row>
    <row r="108" spans="1:11" s="197" customFormat="1" ht="48" hidden="1" outlineLevel="1">
      <c r="A108" s="232"/>
      <c r="B108" s="233" t="s">
        <v>342</v>
      </c>
      <c r="C108" s="234"/>
      <c r="D108" s="234"/>
      <c r="E108" s="235"/>
      <c r="F108" s="234"/>
      <c r="G108" s="234"/>
      <c r="H108" s="236"/>
      <c r="I108" s="237"/>
      <c r="J108" s="237"/>
      <c r="K108" s="238">
        <f>C108*E108*G108*I108</f>
        <v>0</v>
      </c>
    </row>
    <row r="109" spans="1:11" s="486" customFormat="1" ht="33.75" hidden="1" customHeight="1" outlineLevel="1">
      <c r="A109" s="441"/>
      <c r="B109" s="442"/>
      <c r="C109" s="482"/>
      <c r="D109" s="482"/>
      <c r="E109" s="483"/>
      <c r="F109" s="482"/>
      <c r="G109" s="482"/>
      <c r="H109" s="484"/>
      <c r="I109" s="485"/>
      <c r="J109" s="485"/>
      <c r="K109" s="446"/>
    </row>
    <row r="110" spans="1:11" s="486" customFormat="1" ht="24" hidden="1" outlineLevel="1">
      <c r="A110" s="441"/>
      <c r="B110" s="442"/>
      <c r="C110" s="443"/>
      <c r="D110" s="443"/>
      <c r="E110" s="444"/>
      <c r="F110" s="443"/>
      <c r="G110" s="443"/>
      <c r="H110" s="448"/>
      <c r="I110" s="445"/>
      <c r="J110" s="445"/>
      <c r="K110" s="446"/>
    </row>
    <row r="111" spans="1:11" s="197" customFormat="1" ht="24" collapsed="1">
      <c r="A111" s="217">
        <v>4</v>
      </c>
      <c r="B111" s="218" t="s">
        <v>141</v>
      </c>
      <c r="C111" s="477" t="s">
        <v>336</v>
      </c>
      <c r="D111" s="478"/>
      <c r="E111" s="479"/>
      <c r="F111" s="478"/>
      <c r="G111" s="480"/>
      <c r="H111" s="478"/>
      <c r="I111" s="478"/>
      <c r="J111" s="481"/>
      <c r="K111" s="222" t="e">
        <f>SUM(K112+#REF!+#REF!+K137+K152)</f>
        <v>#REF!</v>
      </c>
    </row>
    <row r="112" spans="1:11" s="197" customFormat="1" ht="47.25" customHeight="1">
      <c r="A112" s="223">
        <v>4.0999999999999996</v>
      </c>
      <c r="B112" s="224" t="s">
        <v>512</v>
      </c>
      <c r="C112" s="225" t="s">
        <v>336</v>
      </c>
      <c r="D112" s="226"/>
      <c r="E112" s="227"/>
      <c r="F112" s="226"/>
      <c r="G112" s="225"/>
      <c r="H112" s="226"/>
      <c r="I112" s="226"/>
      <c r="J112" s="226"/>
      <c r="K112" s="228" t="e">
        <f>SUM(K113+K118+K122+K129+#REF!+#REF!+#REF!+#REF!+#REF!+#REF!+#REF!+#REF!+#REF!+#REF!)</f>
        <v>#REF!</v>
      </c>
    </row>
    <row r="113" spans="1:11" s="197" customFormat="1" ht="24">
      <c r="A113" s="229" t="s">
        <v>339</v>
      </c>
      <c r="B113" s="230" t="s">
        <v>665</v>
      </c>
      <c r="C113" s="225" t="s">
        <v>336</v>
      </c>
      <c r="D113" s="226"/>
      <c r="E113" s="227"/>
      <c r="F113" s="226"/>
      <c r="G113" s="225"/>
      <c r="H113" s="226"/>
      <c r="I113" s="226"/>
      <c r="J113" s="226"/>
      <c r="K113" s="231">
        <f>SUM(K114+K115+K117)</f>
        <v>0</v>
      </c>
    </row>
    <row r="114" spans="1:11" s="197" customFormat="1" ht="24">
      <c r="A114" s="232" t="s">
        <v>341</v>
      </c>
      <c r="B114" s="233" t="s">
        <v>499</v>
      </c>
      <c r="C114" s="234"/>
      <c r="D114" s="234"/>
      <c r="E114" s="235"/>
      <c r="F114" s="234"/>
      <c r="G114" s="234"/>
      <c r="H114" s="236"/>
      <c r="I114" s="237"/>
      <c r="J114" s="237"/>
      <c r="K114" s="238">
        <f>C114*E114*G114*I114</f>
        <v>0</v>
      </c>
    </row>
    <row r="115" spans="1:11" s="197" customFormat="1" ht="24">
      <c r="A115" s="232"/>
      <c r="B115" s="233" t="s">
        <v>500</v>
      </c>
      <c r="C115" s="234"/>
      <c r="D115" s="234"/>
      <c r="E115" s="235"/>
      <c r="F115" s="234"/>
      <c r="G115" s="234"/>
      <c r="H115" s="236"/>
      <c r="I115" s="237"/>
      <c r="J115" s="237"/>
      <c r="K115" s="238">
        <f>SUM(K116)</f>
        <v>0</v>
      </c>
    </row>
    <row r="116" spans="1:11" s="197" customFormat="1" ht="24">
      <c r="A116" s="232"/>
      <c r="B116" s="233" t="s">
        <v>501</v>
      </c>
      <c r="C116" s="234"/>
      <c r="D116" s="234"/>
      <c r="E116" s="235"/>
      <c r="F116" s="234"/>
      <c r="G116" s="234"/>
      <c r="H116" s="236"/>
      <c r="I116" s="237"/>
      <c r="J116" s="237"/>
      <c r="K116" s="238">
        <f>SUM(C116*E116*G116*I116)</f>
        <v>0</v>
      </c>
    </row>
    <row r="117" spans="1:11" s="197" customFormat="1" ht="25.15" customHeight="1">
      <c r="A117" s="232"/>
      <c r="B117" s="233" t="s">
        <v>502</v>
      </c>
      <c r="C117" s="234"/>
      <c r="D117" s="234"/>
      <c r="E117" s="235"/>
      <c r="F117" s="234"/>
      <c r="G117" s="234"/>
      <c r="H117" s="236"/>
      <c r="I117" s="237"/>
      <c r="J117" s="237"/>
      <c r="K117" s="238">
        <f>C117*E117*G117*I117</f>
        <v>0</v>
      </c>
    </row>
    <row r="118" spans="1:11" s="197" customFormat="1" ht="24">
      <c r="A118" s="229" t="s">
        <v>343</v>
      </c>
      <c r="B118" s="230" t="s">
        <v>666</v>
      </c>
      <c r="C118" s="225" t="s">
        <v>336</v>
      </c>
      <c r="D118" s="226"/>
      <c r="E118" s="227"/>
      <c r="F118" s="226"/>
      <c r="G118" s="225"/>
      <c r="H118" s="226"/>
      <c r="I118" s="226"/>
      <c r="J118" s="226"/>
      <c r="K118" s="231"/>
    </row>
    <row r="119" spans="1:11" s="197" customFormat="1" ht="24">
      <c r="A119" s="232"/>
      <c r="B119" s="233" t="s">
        <v>503</v>
      </c>
      <c r="C119" s="234"/>
      <c r="D119" s="234"/>
      <c r="E119" s="235"/>
      <c r="F119" s="234"/>
      <c r="G119" s="234"/>
      <c r="H119" s="236"/>
      <c r="I119" s="237"/>
      <c r="J119" s="237"/>
      <c r="K119" s="238"/>
    </row>
    <row r="120" spans="1:11" s="197" customFormat="1" ht="48">
      <c r="A120" s="232"/>
      <c r="B120" s="233" t="s">
        <v>504</v>
      </c>
      <c r="C120" s="234"/>
      <c r="D120" s="234"/>
      <c r="E120" s="235"/>
      <c r="F120" s="234"/>
      <c r="G120" s="234"/>
      <c r="H120" s="236"/>
      <c r="I120" s="237"/>
      <c r="J120" s="237"/>
      <c r="K120" s="238"/>
    </row>
    <row r="121" spans="1:11" s="197" customFormat="1" ht="24">
      <c r="A121" s="232"/>
      <c r="B121" s="233" t="s">
        <v>502</v>
      </c>
      <c r="C121" s="234"/>
      <c r="D121" s="234"/>
      <c r="E121" s="235"/>
      <c r="F121" s="234"/>
      <c r="G121" s="234"/>
      <c r="H121" s="236"/>
      <c r="I121" s="237"/>
      <c r="J121" s="237"/>
      <c r="K121" s="238"/>
    </row>
    <row r="122" spans="1:11" s="197" customFormat="1" ht="24">
      <c r="A122" s="354" t="s">
        <v>491</v>
      </c>
      <c r="B122" s="355" t="s">
        <v>658</v>
      </c>
      <c r="C122" s="356" t="s">
        <v>336</v>
      </c>
      <c r="D122" s="357"/>
      <c r="E122" s="358"/>
      <c r="F122" s="357"/>
      <c r="G122" s="356"/>
      <c r="H122" s="357"/>
      <c r="I122" s="357"/>
      <c r="J122" s="357"/>
      <c r="K122" s="359">
        <f>SUM(K123:K128)</f>
        <v>0</v>
      </c>
    </row>
    <row r="123" spans="1:11" s="197" customFormat="1" ht="24">
      <c r="A123" s="232"/>
      <c r="B123" s="233" t="s">
        <v>503</v>
      </c>
      <c r="C123" s="234"/>
      <c r="D123" s="234"/>
      <c r="E123" s="235"/>
      <c r="F123" s="234"/>
      <c r="G123" s="234"/>
      <c r="H123" s="236"/>
      <c r="I123" s="237"/>
      <c r="J123" s="237"/>
      <c r="K123" s="238">
        <f>C123*E123*G123*I123</f>
        <v>0</v>
      </c>
    </row>
    <row r="124" spans="1:11" s="197" customFormat="1" ht="24">
      <c r="A124" s="232"/>
      <c r="B124" s="233" t="s">
        <v>505</v>
      </c>
      <c r="C124" s="234"/>
      <c r="D124" s="234"/>
      <c r="E124" s="235"/>
      <c r="F124" s="234"/>
      <c r="G124" s="234"/>
      <c r="H124" s="236"/>
      <c r="I124" s="237"/>
      <c r="J124" s="237"/>
      <c r="K124" s="238">
        <f>SUM(K125:K126)</f>
        <v>0</v>
      </c>
    </row>
    <row r="125" spans="1:11" s="197" customFormat="1" ht="24">
      <c r="A125" s="232"/>
      <c r="B125" s="233" t="s">
        <v>506</v>
      </c>
      <c r="C125" s="234"/>
      <c r="D125" s="234"/>
      <c r="E125" s="235"/>
      <c r="F125" s="234"/>
      <c r="G125" s="234"/>
      <c r="H125" s="236"/>
      <c r="I125" s="237"/>
      <c r="J125" s="237"/>
      <c r="K125" s="238">
        <f>C125*E125*G125*I125</f>
        <v>0</v>
      </c>
    </row>
    <row r="126" spans="1:11" s="197" customFormat="1" ht="24">
      <c r="A126" s="232"/>
      <c r="B126" s="233" t="s">
        <v>507</v>
      </c>
      <c r="C126" s="234"/>
      <c r="D126" s="234"/>
      <c r="E126" s="235"/>
      <c r="F126" s="234"/>
      <c r="G126" s="234"/>
      <c r="H126" s="236"/>
      <c r="I126" s="237"/>
      <c r="J126" s="237"/>
      <c r="K126" s="238">
        <f>C126*E126*G126*I126</f>
        <v>0</v>
      </c>
    </row>
    <row r="127" spans="1:11" s="197" customFormat="1" ht="24">
      <c r="A127" s="232"/>
      <c r="B127" s="233" t="s">
        <v>508</v>
      </c>
      <c r="C127" s="234"/>
      <c r="D127" s="234"/>
      <c r="E127" s="235"/>
      <c r="F127" s="234"/>
      <c r="G127" s="234"/>
      <c r="H127" s="236"/>
      <c r="I127" s="237"/>
      <c r="J127" s="237"/>
      <c r="K127" s="238">
        <f>SUM(C127*E127*G127*I127)</f>
        <v>0</v>
      </c>
    </row>
    <row r="128" spans="1:11" s="197" customFormat="1" ht="24">
      <c r="A128" s="232"/>
      <c r="B128" s="233" t="s">
        <v>509</v>
      </c>
      <c r="C128" s="234"/>
      <c r="D128" s="234"/>
      <c r="E128" s="235"/>
      <c r="F128" s="234"/>
      <c r="G128" s="234"/>
      <c r="H128" s="236"/>
      <c r="I128" s="237"/>
      <c r="J128" s="237"/>
      <c r="K128" s="238">
        <f>C128*E128*G128*I128</f>
        <v>0</v>
      </c>
    </row>
    <row r="129" spans="1:11" s="197" customFormat="1" ht="24">
      <c r="A129" s="229" t="s">
        <v>492</v>
      </c>
      <c r="B129" s="230" t="s">
        <v>659</v>
      </c>
      <c r="C129" s="225" t="s">
        <v>336</v>
      </c>
      <c r="D129" s="226"/>
      <c r="E129" s="227"/>
      <c r="F129" s="226"/>
      <c r="G129" s="225"/>
      <c r="H129" s="226"/>
      <c r="I129" s="226"/>
      <c r="J129" s="226"/>
      <c r="K129" s="231">
        <f>SUM(K130+K131+K133)</f>
        <v>0</v>
      </c>
    </row>
    <row r="130" spans="1:11" s="197" customFormat="1" ht="24">
      <c r="A130" s="232"/>
      <c r="B130" s="233" t="s">
        <v>503</v>
      </c>
      <c r="C130" s="234"/>
      <c r="D130" s="234"/>
      <c r="E130" s="235"/>
      <c r="F130" s="234"/>
      <c r="G130" s="234"/>
      <c r="H130" s="236"/>
      <c r="I130" s="237"/>
      <c r="J130" s="237"/>
      <c r="K130" s="238">
        <f>C130*E130*G130*I130</f>
        <v>0</v>
      </c>
    </row>
    <row r="131" spans="1:11" s="197" customFormat="1" ht="21.75" customHeight="1">
      <c r="A131" s="232"/>
      <c r="B131" s="233" t="s">
        <v>500</v>
      </c>
      <c r="C131" s="234"/>
      <c r="D131" s="234"/>
      <c r="E131" s="235"/>
      <c r="F131" s="234"/>
      <c r="G131" s="234"/>
      <c r="H131" s="236"/>
      <c r="I131" s="237"/>
      <c r="J131" s="237"/>
      <c r="K131" s="238">
        <f>SUM(K132:K132)</f>
        <v>0</v>
      </c>
    </row>
    <row r="132" spans="1:11" s="197" customFormat="1" ht="24">
      <c r="A132" s="232"/>
      <c r="B132" s="233" t="s">
        <v>507</v>
      </c>
      <c r="C132" s="234"/>
      <c r="D132" s="234"/>
      <c r="E132" s="235"/>
      <c r="F132" s="234"/>
      <c r="G132" s="234"/>
      <c r="H132" s="236"/>
      <c r="I132" s="237"/>
      <c r="J132" s="237"/>
      <c r="K132" s="238">
        <f>C132*E132*G132*I132</f>
        <v>0</v>
      </c>
    </row>
    <row r="133" spans="1:11" s="197" customFormat="1" ht="24">
      <c r="A133" s="347"/>
      <c r="B133" s="348" t="s">
        <v>502</v>
      </c>
      <c r="C133" s="349"/>
      <c r="D133" s="349"/>
      <c r="E133" s="350"/>
      <c r="F133" s="349"/>
      <c r="G133" s="349"/>
      <c r="H133" s="351"/>
      <c r="I133" s="352"/>
      <c r="J133" s="352"/>
      <c r="K133" s="353">
        <f>C133*E133*G133*I133</f>
        <v>0</v>
      </c>
    </row>
    <row r="134" spans="1:11" s="197" customFormat="1" ht="24">
      <c r="A134" s="435"/>
      <c r="B134" s="436"/>
      <c r="C134" s="437"/>
      <c r="D134" s="437"/>
      <c r="E134" s="438"/>
      <c r="F134" s="437"/>
      <c r="G134" s="437"/>
      <c r="H134" s="447"/>
      <c r="I134" s="439"/>
      <c r="J134" s="439"/>
      <c r="K134" s="440"/>
    </row>
    <row r="135" spans="1:11" s="197" customFormat="1" ht="24" hidden="1" outlineLevel="1">
      <c r="A135" s="441"/>
      <c r="B135" s="442"/>
      <c r="C135" s="443"/>
      <c r="D135" s="443"/>
      <c r="E135" s="444"/>
      <c r="F135" s="443"/>
      <c r="G135" s="443"/>
      <c r="H135" s="448"/>
      <c r="I135" s="445"/>
      <c r="J135" s="445"/>
      <c r="K135" s="446"/>
    </row>
    <row r="136" spans="1:11" s="197" customFormat="1" ht="24" hidden="1" outlineLevel="1">
      <c r="A136" s="441"/>
      <c r="B136" s="442"/>
      <c r="C136" s="443"/>
      <c r="D136" s="443"/>
      <c r="E136" s="444"/>
      <c r="F136" s="443"/>
      <c r="G136" s="443"/>
      <c r="H136" s="448"/>
      <c r="I136" s="445"/>
      <c r="J136" s="445"/>
      <c r="K136" s="446"/>
    </row>
    <row r="137" spans="1:11" s="197" customFormat="1" ht="24.6" customHeight="1" collapsed="1">
      <c r="A137" s="364">
        <v>4.4000000000000004</v>
      </c>
      <c r="B137" s="365" t="s">
        <v>535</v>
      </c>
      <c r="C137" s="356" t="s">
        <v>336</v>
      </c>
      <c r="D137" s="357"/>
      <c r="E137" s="358"/>
      <c r="F137" s="357"/>
      <c r="G137" s="356"/>
      <c r="H137" s="357"/>
      <c r="I137" s="357"/>
      <c r="J137" s="357"/>
      <c r="K137" s="366" t="e">
        <f>SUM(K138+K142+K146+#REF!+#REF!+#REF!)</f>
        <v>#REF!</v>
      </c>
    </row>
    <row r="138" spans="1:11" s="197" customFormat="1" ht="24">
      <c r="A138" s="229" t="s">
        <v>339</v>
      </c>
      <c r="B138" s="230" t="s">
        <v>656</v>
      </c>
      <c r="C138" s="225" t="s">
        <v>336</v>
      </c>
      <c r="D138" s="226"/>
      <c r="E138" s="227"/>
      <c r="F138" s="226"/>
      <c r="G138" s="225"/>
      <c r="H138" s="226"/>
      <c r="I138" s="226"/>
      <c r="J138" s="226"/>
      <c r="K138" s="231">
        <f>SUM(K139+K140+K141)</f>
        <v>0</v>
      </c>
    </row>
    <row r="139" spans="1:11" s="197" customFormat="1" ht="24">
      <c r="A139" s="232" t="s">
        <v>341</v>
      </c>
      <c r="B139" s="233" t="s">
        <v>499</v>
      </c>
      <c r="C139" s="234"/>
      <c r="D139" s="234"/>
      <c r="E139" s="235"/>
      <c r="F139" s="234"/>
      <c r="G139" s="234"/>
      <c r="H139" s="236"/>
      <c r="I139" s="237"/>
      <c r="J139" s="237"/>
      <c r="K139" s="238">
        <f>C139*E139*G139*I139</f>
        <v>0</v>
      </c>
    </row>
    <row r="140" spans="1:11" s="197" customFormat="1" ht="24">
      <c r="A140" s="232"/>
      <c r="B140" s="233" t="s">
        <v>500</v>
      </c>
      <c r="C140" s="234"/>
      <c r="D140" s="234"/>
      <c r="E140" s="235"/>
      <c r="F140" s="234"/>
      <c r="G140" s="234"/>
      <c r="H140" s="236"/>
      <c r="I140" s="237"/>
      <c r="J140" s="237"/>
      <c r="K140" s="238">
        <f>C140*E140*G140*I140</f>
        <v>0</v>
      </c>
    </row>
    <row r="141" spans="1:11" s="197" customFormat="1" ht="25.15" customHeight="1">
      <c r="A141" s="232"/>
      <c r="B141" s="233" t="s">
        <v>502</v>
      </c>
      <c r="C141" s="234"/>
      <c r="D141" s="234"/>
      <c r="E141" s="235"/>
      <c r="F141" s="234"/>
      <c r="G141" s="369"/>
      <c r="H141" s="236"/>
      <c r="I141" s="237"/>
      <c r="J141" s="237"/>
      <c r="K141" s="238">
        <f>C141*E141*G141*I141</f>
        <v>0</v>
      </c>
    </row>
    <row r="142" spans="1:11" s="197" customFormat="1" ht="24">
      <c r="A142" s="229" t="s">
        <v>343</v>
      </c>
      <c r="B142" s="230" t="s">
        <v>657</v>
      </c>
      <c r="C142" s="225" t="s">
        <v>336</v>
      </c>
      <c r="D142" s="226"/>
      <c r="E142" s="227"/>
      <c r="F142" s="226"/>
      <c r="G142" s="225"/>
      <c r="H142" s="226"/>
      <c r="I142" s="226"/>
      <c r="J142" s="226"/>
      <c r="K142" s="231">
        <f>SUM(K143:K145)</f>
        <v>0</v>
      </c>
    </row>
    <row r="143" spans="1:11" s="197" customFormat="1" ht="24">
      <c r="A143" s="232"/>
      <c r="B143" s="233" t="s">
        <v>503</v>
      </c>
      <c r="C143" s="234"/>
      <c r="D143" s="234"/>
      <c r="E143" s="235"/>
      <c r="F143" s="234"/>
      <c r="G143" s="234"/>
      <c r="H143" s="236"/>
      <c r="I143" s="237"/>
      <c r="J143" s="237"/>
      <c r="K143" s="238">
        <f>C143*E143*G143*I143</f>
        <v>0</v>
      </c>
    </row>
    <row r="144" spans="1:11" s="197" customFormat="1" ht="48">
      <c r="A144" s="232"/>
      <c r="B144" s="233" t="s">
        <v>504</v>
      </c>
      <c r="C144" s="234"/>
      <c r="D144" s="234"/>
      <c r="E144" s="235"/>
      <c r="F144" s="234"/>
      <c r="G144" s="234"/>
      <c r="H144" s="236"/>
      <c r="I144" s="237"/>
      <c r="J144" s="237"/>
      <c r="K144" s="238">
        <f>C144*E144*G144*I144</f>
        <v>0</v>
      </c>
    </row>
    <row r="145" spans="1:11" s="197" customFormat="1" ht="24">
      <c r="A145" s="232"/>
      <c r="B145" s="233" t="s">
        <v>502</v>
      </c>
      <c r="C145" s="234"/>
      <c r="D145" s="234"/>
      <c r="E145" s="235"/>
      <c r="F145" s="234"/>
      <c r="G145" s="234"/>
      <c r="H145" s="236"/>
      <c r="I145" s="237"/>
      <c r="J145" s="237"/>
      <c r="K145" s="238">
        <v>0</v>
      </c>
    </row>
    <row r="146" spans="1:11" s="197" customFormat="1" ht="24">
      <c r="A146" s="229" t="s">
        <v>491</v>
      </c>
      <c r="B146" s="230" t="s">
        <v>667</v>
      </c>
      <c r="C146" s="225" t="s">
        <v>336</v>
      </c>
      <c r="D146" s="226"/>
      <c r="E146" s="227"/>
      <c r="F146" s="226"/>
      <c r="G146" s="225"/>
      <c r="H146" s="226"/>
      <c r="I146" s="226"/>
      <c r="J146" s="226"/>
      <c r="K146" s="231">
        <f>SUM(K147+K148+K151)</f>
        <v>0</v>
      </c>
    </row>
    <row r="147" spans="1:11" s="197" customFormat="1" ht="24">
      <c r="A147" s="232"/>
      <c r="B147" s="233" t="s">
        <v>503</v>
      </c>
      <c r="C147" s="234"/>
      <c r="D147" s="234"/>
      <c r="E147" s="235"/>
      <c r="F147" s="234"/>
      <c r="G147" s="234"/>
      <c r="H147" s="236"/>
      <c r="I147" s="237"/>
      <c r="J147" s="237"/>
      <c r="K147" s="238">
        <f>C147*E147*G147*I147</f>
        <v>0</v>
      </c>
    </row>
    <row r="148" spans="1:11" s="197" customFormat="1" ht="24">
      <c r="A148" s="232"/>
      <c r="B148" s="233" t="s">
        <v>505</v>
      </c>
      <c r="C148" s="234"/>
      <c r="D148" s="234"/>
      <c r="E148" s="235"/>
      <c r="F148" s="234"/>
      <c r="G148" s="234"/>
      <c r="H148" s="236"/>
      <c r="I148" s="237"/>
      <c r="J148" s="237"/>
      <c r="K148" s="238">
        <f>SUM(K149:K150)</f>
        <v>0</v>
      </c>
    </row>
    <row r="149" spans="1:11" s="197" customFormat="1" ht="24">
      <c r="A149" s="232"/>
      <c r="B149" s="233" t="s">
        <v>511</v>
      </c>
      <c r="C149" s="234"/>
      <c r="D149" s="234"/>
      <c r="E149" s="235"/>
      <c r="F149" s="234"/>
      <c r="G149" s="234"/>
      <c r="H149" s="236"/>
      <c r="I149" s="237"/>
      <c r="J149" s="237"/>
      <c r="K149" s="238">
        <f>C149*E149*G149*I149</f>
        <v>0</v>
      </c>
    </row>
    <row r="150" spans="1:11" s="197" customFormat="1" ht="24">
      <c r="A150" s="232"/>
      <c r="B150" s="233" t="s">
        <v>507</v>
      </c>
      <c r="C150" s="234"/>
      <c r="D150" s="234"/>
      <c r="E150" s="235"/>
      <c r="F150" s="234"/>
      <c r="G150" s="234"/>
      <c r="H150" s="236"/>
      <c r="I150" s="237"/>
      <c r="J150" s="237"/>
      <c r="K150" s="238">
        <f>C150*E150*G150*I150</f>
        <v>0</v>
      </c>
    </row>
    <row r="151" spans="1:11" s="197" customFormat="1" ht="24">
      <c r="A151" s="232"/>
      <c r="B151" s="233" t="s">
        <v>502</v>
      </c>
      <c r="C151" s="234"/>
      <c r="D151" s="234"/>
      <c r="E151" s="235"/>
      <c r="F151" s="234"/>
      <c r="G151" s="234"/>
      <c r="H151" s="236"/>
      <c r="I151" s="237"/>
      <c r="J151" s="237"/>
      <c r="K151" s="238">
        <f>C151*E151*G151*I151</f>
        <v>0</v>
      </c>
    </row>
    <row r="152" spans="1:11" s="197" customFormat="1" ht="24.6" customHeight="1">
      <c r="A152" s="223">
        <v>4.5</v>
      </c>
      <c r="B152" s="224" t="s">
        <v>536</v>
      </c>
      <c r="C152" s="225" t="s">
        <v>336</v>
      </c>
      <c r="D152" s="226"/>
      <c r="E152" s="227"/>
      <c r="F152" s="226"/>
      <c r="G152" s="225"/>
      <c r="H152" s="226"/>
      <c r="I152" s="226"/>
      <c r="J152" s="226"/>
      <c r="K152" s="228">
        <f>SUM(K153)</f>
        <v>0</v>
      </c>
    </row>
    <row r="153" spans="1:11" s="197" customFormat="1" ht="24">
      <c r="A153" s="229" t="s">
        <v>339</v>
      </c>
      <c r="B153" s="230" t="s">
        <v>661</v>
      </c>
      <c r="C153" s="225" t="s">
        <v>336</v>
      </c>
      <c r="D153" s="226"/>
      <c r="E153" s="227"/>
      <c r="F153" s="226"/>
      <c r="G153" s="225"/>
      <c r="H153" s="226"/>
      <c r="I153" s="226"/>
      <c r="J153" s="226"/>
      <c r="K153" s="231">
        <f>SUM(K154+K155+K159)</f>
        <v>0</v>
      </c>
    </row>
    <row r="154" spans="1:11" s="197" customFormat="1" ht="24">
      <c r="A154" s="232"/>
      <c r="B154" s="233" t="s">
        <v>503</v>
      </c>
      <c r="C154" s="234"/>
      <c r="D154" s="234"/>
      <c r="E154" s="235"/>
      <c r="F154" s="234"/>
      <c r="G154" s="234"/>
      <c r="H154" s="236"/>
      <c r="I154" s="237"/>
      <c r="J154" s="237"/>
      <c r="K154" s="238">
        <f>SUM(C154*E154*G154*I154)</f>
        <v>0</v>
      </c>
    </row>
    <row r="155" spans="1:11" s="197" customFormat="1" ht="24">
      <c r="A155" s="232"/>
      <c r="B155" s="233" t="s">
        <v>500</v>
      </c>
      <c r="C155" s="234"/>
      <c r="D155" s="234"/>
      <c r="E155" s="235"/>
      <c r="F155" s="234"/>
      <c r="G155" s="234"/>
      <c r="H155" s="236"/>
      <c r="I155" s="237"/>
      <c r="J155" s="237"/>
      <c r="K155" s="238">
        <f>SUM(K156:K158)</f>
        <v>0</v>
      </c>
    </row>
    <row r="156" spans="1:11" s="197" customFormat="1" ht="24">
      <c r="A156" s="232"/>
      <c r="B156" s="233" t="s">
        <v>510</v>
      </c>
      <c r="C156" s="234"/>
      <c r="D156" s="234"/>
      <c r="E156" s="235"/>
      <c r="F156" s="234"/>
      <c r="G156" s="234"/>
      <c r="H156" s="236"/>
      <c r="I156" s="237"/>
      <c r="J156" s="237"/>
      <c r="K156" s="238">
        <f>C156*E156*G156*I156</f>
        <v>0</v>
      </c>
    </row>
    <row r="157" spans="1:11" s="197" customFormat="1" ht="24">
      <c r="A157" s="232"/>
      <c r="B157" s="233" t="s">
        <v>507</v>
      </c>
      <c r="C157" s="234"/>
      <c r="D157" s="234"/>
      <c r="E157" s="235"/>
      <c r="F157" s="234"/>
      <c r="G157" s="234"/>
      <c r="H157" s="236"/>
      <c r="I157" s="237"/>
      <c r="J157" s="237"/>
      <c r="K157" s="238">
        <f>C157*E157*G157*I157</f>
        <v>0</v>
      </c>
    </row>
    <row r="158" spans="1:11" s="197" customFormat="1" ht="24">
      <c r="A158" s="232"/>
      <c r="B158" s="233" t="s">
        <v>506</v>
      </c>
      <c r="C158" s="234"/>
      <c r="D158" s="234"/>
      <c r="E158" s="235"/>
      <c r="F158" s="234"/>
      <c r="G158" s="234"/>
      <c r="H158" s="236"/>
      <c r="I158" s="237"/>
      <c r="J158" s="237"/>
      <c r="K158" s="238">
        <f>SUM(C158*E158*G158*I158)</f>
        <v>0</v>
      </c>
    </row>
    <row r="159" spans="1:11" s="197" customFormat="1" ht="24">
      <c r="A159" s="244"/>
      <c r="B159" s="245" t="s">
        <v>502</v>
      </c>
      <c r="C159" s="246"/>
      <c r="D159" s="246"/>
      <c r="E159" s="247"/>
      <c r="F159" s="246"/>
      <c r="G159" s="246"/>
      <c r="H159" s="248"/>
      <c r="I159" s="249"/>
      <c r="J159" s="249"/>
      <c r="K159" s="250">
        <f>SUM(C159*E159*G159*I159)</f>
        <v>0</v>
      </c>
    </row>
  </sheetData>
  <pageMargins left="0.70866141732283472" right="0.70866141732283472" top="0.51181102362204722" bottom="0.23622047244094491" header="0.31496062992125984" footer="0.1574803149606299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163"/>
  <sheetViews>
    <sheetView workbookViewId="0">
      <selection activeCell="K164" sqref="K164"/>
    </sheetView>
  </sheetViews>
  <sheetFormatPr defaultColWidth="9" defaultRowHeight="17.25" outlineLevelRow="1"/>
  <cols>
    <col min="1" max="1" width="6.42578125" style="400" bestFit="1" customWidth="1"/>
    <col min="2" max="2" width="49.7109375" style="401" customWidth="1"/>
    <col min="3" max="3" width="9" style="190"/>
    <col min="4" max="4" width="9.28515625" style="190" customWidth="1"/>
    <col min="5" max="6" width="9" style="190"/>
    <col min="7" max="7" width="10.85546875" style="190" bestFit="1" customWidth="1"/>
    <col min="8" max="10" width="9" style="190"/>
    <col min="11" max="11" width="18.42578125" style="190" customWidth="1"/>
    <col min="12" max="12" width="13.140625" style="190" customWidth="1"/>
    <col min="13" max="16384" width="9" style="190"/>
  </cols>
  <sheetData>
    <row r="1" spans="1:11" ht="21" customHeight="1">
      <c r="A1" s="189"/>
      <c r="B1" s="190"/>
      <c r="C1" s="191" t="s">
        <v>668</v>
      </c>
      <c r="D1" s="192"/>
      <c r="E1" s="192"/>
      <c r="F1" s="192"/>
      <c r="G1" s="192"/>
      <c r="H1" s="192"/>
      <c r="I1" s="193"/>
      <c r="J1" s="194"/>
      <c r="K1" s="194" t="s">
        <v>324</v>
      </c>
    </row>
    <row r="2" spans="1:11" s="210" customFormat="1" ht="24" customHeight="1">
      <c r="A2" s="195"/>
      <c r="B2" s="195"/>
      <c r="C2" s="196"/>
      <c r="E2" s="198" t="s">
        <v>325</v>
      </c>
      <c r="F2" s="196"/>
      <c r="G2" s="196"/>
      <c r="H2" s="196"/>
      <c r="I2" s="196"/>
      <c r="J2" s="194"/>
      <c r="K2" s="194"/>
    </row>
    <row r="3" spans="1:11" s="210" customFormat="1" ht="24" customHeight="1">
      <c r="A3" s="195"/>
      <c r="B3" s="199"/>
      <c r="C3" s="200" t="s">
        <v>539</v>
      </c>
      <c r="D3" s="399"/>
      <c r="E3" s="200"/>
      <c r="F3" s="200"/>
      <c r="G3" s="200"/>
      <c r="H3" s="200"/>
      <c r="I3" s="196"/>
      <c r="J3" s="194"/>
      <c r="K3" s="194"/>
    </row>
    <row r="4" spans="1:11" s="210" customFormat="1" ht="19.899999999999999" customHeight="1">
      <c r="A4" s="195"/>
      <c r="B4" s="199"/>
      <c r="C4" s="202" t="s">
        <v>326</v>
      </c>
      <c r="D4" s="399"/>
      <c r="E4" s="200"/>
      <c r="F4" s="200"/>
      <c r="G4" s="200"/>
      <c r="H4" s="200"/>
      <c r="I4" s="196"/>
      <c r="J4" s="194"/>
      <c r="K4" s="194"/>
    </row>
    <row r="5" spans="1:11" ht="21" customHeight="1"/>
    <row r="6" spans="1:11" s="210" customFormat="1" ht="24">
      <c r="A6" s="205" t="s">
        <v>164</v>
      </c>
      <c r="B6" s="205" t="s">
        <v>327</v>
      </c>
      <c r="C6" s="206" t="s">
        <v>328</v>
      </c>
      <c r="D6" s="207"/>
      <c r="E6" s="206" t="s">
        <v>329</v>
      </c>
      <c r="F6" s="207"/>
      <c r="G6" s="208" t="s">
        <v>330</v>
      </c>
      <c r="H6" s="208"/>
      <c r="I6" s="206" t="s">
        <v>331</v>
      </c>
      <c r="J6" s="207"/>
      <c r="K6" s="209" t="s">
        <v>0</v>
      </c>
    </row>
    <row r="7" spans="1:11" s="210" customFormat="1" ht="24" hidden="1" outlineLevel="1">
      <c r="A7" s="211" t="s">
        <v>171</v>
      </c>
      <c r="B7" s="212"/>
      <c r="C7" s="213" t="s">
        <v>332</v>
      </c>
      <c r="D7" s="214" t="s">
        <v>10</v>
      </c>
      <c r="E7" s="215" t="s">
        <v>332</v>
      </c>
      <c r="F7" s="214" t="s">
        <v>10</v>
      </c>
      <c r="G7" s="213" t="s">
        <v>11</v>
      </c>
      <c r="H7" s="214" t="s">
        <v>333</v>
      </c>
      <c r="I7" s="214" t="s">
        <v>332</v>
      </c>
      <c r="J7" s="216" t="s">
        <v>334</v>
      </c>
      <c r="K7" s="213" t="s">
        <v>335</v>
      </c>
    </row>
    <row r="8" spans="1:11" s="210" customFormat="1" ht="24.6" hidden="1" customHeight="1" outlineLevel="1">
      <c r="A8" s="217">
        <v>1</v>
      </c>
      <c r="B8" s="218" t="s">
        <v>167</v>
      </c>
      <c r="C8" s="219" t="s">
        <v>336</v>
      </c>
      <c r="D8" s="220"/>
      <c r="E8" s="221"/>
      <c r="F8" s="220"/>
      <c r="G8" s="219"/>
      <c r="H8" s="220"/>
      <c r="I8" s="220"/>
      <c r="J8" s="220"/>
      <c r="K8" s="222">
        <f>K9+K18</f>
        <v>0</v>
      </c>
    </row>
    <row r="9" spans="1:11" s="210" customFormat="1" ht="24" hidden="1" outlineLevel="1">
      <c r="A9" s="223" t="s">
        <v>337</v>
      </c>
      <c r="B9" s="224" t="s">
        <v>338</v>
      </c>
      <c r="C9" s="225" t="s">
        <v>336</v>
      </c>
      <c r="D9" s="226"/>
      <c r="E9" s="227"/>
      <c r="F9" s="226"/>
      <c r="G9" s="225"/>
      <c r="H9" s="226"/>
      <c r="I9" s="226"/>
      <c r="J9" s="226"/>
      <c r="K9" s="228">
        <f>K10+K14</f>
        <v>0</v>
      </c>
    </row>
    <row r="10" spans="1:11" s="210" customFormat="1" ht="72" hidden="1" outlineLevel="1">
      <c r="A10" s="229" t="s">
        <v>339</v>
      </c>
      <c r="B10" s="230" t="s">
        <v>340</v>
      </c>
      <c r="C10" s="225" t="s">
        <v>336</v>
      </c>
      <c r="D10" s="226"/>
      <c r="E10" s="227"/>
      <c r="F10" s="226"/>
      <c r="G10" s="225"/>
      <c r="H10" s="226"/>
      <c r="I10" s="226"/>
      <c r="J10" s="226"/>
      <c r="K10" s="231">
        <f>SUM(K11:K13)</f>
        <v>0</v>
      </c>
    </row>
    <row r="11" spans="1:11" s="210" customFormat="1" ht="48" hidden="1" outlineLevel="1">
      <c r="A11" s="232" t="s">
        <v>341</v>
      </c>
      <c r="B11" s="233" t="s">
        <v>342</v>
      </c>
      <c r="C11" s="234"/>
      <c r="D11" s="234"/>
      <c r="E11" s="235"/>
      <c r="F11" s="234"/>
      <c r="G11" s="234"/>
      <c r="H11" s="236"/>
      <c r="I11" s="237"/>
      <c r="J11" s="237"/>
      <c r="K11" s="238">
        <f>C11*E11*G11*I11</f>
        <v>0</v>
      </c>
    </row>
    <row r="12" spans="1:11" s="210" customFormat="1" ht="25.15" hidden="1" customHeight="1" outlineLevel="1">
      <c r="A12" s="232"/>
      <c r="B12" s="233" t="s">
        <v>342</v>
      </c>
      <c r="C12" s="234"/>
      <c r="D12" s="234"/>
      <c r="E12" s="235"/>
      <c r="F12" s="234"/>
      <c r="G12" s="234"/>
      <c r="H12" s="236"/>
      <c r="I12" s="237"/>
      <c r="J12" s="237"/>
      <c r="K12" s="238">
        <f>C12*E12*G12*I12</f>
        <v>0</v>
      </c>
    </row>
    <row r="13" spans="1:11" s="210" customFormat="1" ht="48" hidden="1" outlineLevel="1">
      <c r="A13" s="232"/>
      <c r="B13" s="233" t="s">
        <v>342</v>
      </c>
      <c r="C13" s="234"/>
      <c r="D13" s="234"/>
      <c r="E13" s="235"/>
      <c r="F13" s="234"/>
      <c r="G13" s="234"/>
      <c r="H13" s="236"/>
      <c r="I13" s="237"/>
      <c r="J13" s="237"/>
      <c r="K13" s="238">
        <f>C13*E13*G13*I13</f>
        <v>0</v>
      </c>
    </row>
    <row r="14" spans="1:11" s="210" customFormat="1" ht="72" hidden="1" outlineLevel="1">
      <c r="A14" s="229" t="s">
        <v>343</v>
      </c>
      <c r="B14" s="230" t="s">
        <v>344</v>
      </c>
      <c r="C14" s="225" t="s">
        <v>336</v>
      </c>
      <c r="D14" s="226"/>
      <c r="E14" s="227"/>
      <c r="F14" s="226"/>
      <c r="G14" s="225"/>
      <c r="H14" s="226"/>
      <c r="I14" s="226"/>
      <c r="J14" s="226"/>
      <c r="K14" s="231">
        <f>SUM(K15:K17)</f>
        <v>0</v>
      </c>
    </row>
    <row r="15" spans="1:11" s="210" customFormat="1" ht="48" hidden="1" outlineLevel="1">
      <c r="A15" s="232"/>
      <c r="B15" s="233" t="s">
        <v>342</v>
      </c>
      <c r="C15" s="234"/>
      <c r="D15" s="234"/>
      <c r="E15" s="235"/>
      <c r="F15" s="234"/>
      <c r="G15" s="234"/>
      <c r="H15" s="236"/>
      <c r="I15" s="237"/>
      <c r="J15" s="237"/>
      <c r="K15" s="238">
        <f>C15*E15*G15*I15</f>
        <v>0</v>
      </c>
    </row>
    <row r="16" spans="1:11" s="210" customFormat="1" ht="48" hidden="1" outlineLevel="1">
      <c r="A16" s="232"/>
      <c r="B16" s="233" t="s">
        <v>342</v>
      </c>
      <c r="C16" s="234"/>
      <c r="D16" s="234"/>
      <c r="E16" s="235"/>
      <c r="F16" s="234"/>
      <c r="G16" s="234"/>
      <c r="H16" s="236"/>
      <c r="I16" s="237"/>
      <c r="J16" s="237"/>
      <c r="K16" s="238">
        <f>C16*E16*G16*I16</f>
        <v>0</v>
      </c>
    </row>
    <row r="17" spans="1:11" s="210" customFormat="1" ht="24.6" hidden="1" customHeight="1" outlineLevel="1">
      <c r="A17" s="232"/>
      <c r="B17" s="233" t="s">
        <v>342</v>
      </c>
      <c r="C17" s="234"/>
      <c r="D17" s="234"/>
      <c r="E17" s="235"/>
      <c r="F17" s="234"/>
      <c r="G17" s="234"/>
      <c r="H17" s="236"/>
      <c r="I17" s="237"/>
      <c r="J17" s="237"/>
      <c r="K17" s="238">
        <f>C17*E17*G17*I17</f>
        <v>0</v>
      </c>
    </row>
    <row r="18" spans="1:11" s="210" customFormat="1" ht="24" hidden="1" outlineLevel="1">
      <c r="A18" s="223" t="s">
        <v>345</v>
      </c>
      <c r="B18" s="224" t="s">
        <v>338</v>
      </c>
      <c r="C18" s="225" t="s">
        <v>336</v>
      </c>
      <c r="D18" s="226"/>
      <c r="E18" s="227"/>
      <c r="F18" s="226"/>
      <c r="G18" s="225"/>
      <c r="H18" s="226"/>
      <c r="I18" s="226"/>
      <c r="J18" s="226"/>
      <c r="K18" s="228">
        <f>K19+K23</f>
        <v>0</v>
      </c>
    </row>
    <row r="19" spans="1:11" s="210" customFormat="1" ht="72" hidden="1" outlineLevel="1">
      <c r="A19" s="229" t="s">
        <v>339</v>
      </c>
      <c r="B19" s="230" t="s">
        <v>340</v>
      </c>
      <c r="C19" s="225" t="s">
        <v>336</v>
      </c>
      <c r="D19" s="226"/>
      <c r="E19" s="227"/>
      <c r="F19" s="226"/>
      <c r="G19" s="225"/>
      <c r="H19" s="226"/>
      <c r="I19" s="226"/>
      <c r="J19" s="226"/>
      <c r="K19" s="231">
        <f>SUM(K20:K22)</f>
        <v>0</v>
      </c>
    </row>
    <row r="20" spans="1:11" s="210" customFormat="1" ht="48" hidden="1" outlineLevel="1">
      <c r="A20" s="232"/>
      <c r="B20" s="233" t="s">
        <v>342</v>
      </c>
      <c r="C20" s="234"/>
      <c r="D20" s="234"/>
      <c r="E20" s="235"/>
      <c r="F20" s="234"/>
      <c r="G20" s="234"/>
      <c r="H20" s="236"/>
      <c r="I20" s="237"/>
      <c r="J20" s="237"/>
      <c r="K20" s="238">
        <f>C20*E20*G20*I20</f>
        <v>0</v>
      </c>
    </row>
    <row r="21" spans="1:11" s="210" customFormat="1" ht="25.15" hidden="1" customHeight="1" outlineLevel="1">
      <c r="A21" s="232"/>
      <c r="B21" s="233" t="s">
        <v>342</v>
      </c>
      <c r="C21" s="234"/>
      <c r="D21" s="234"/>
      <c r="E21" s="235"/>
      <c r="F21" s="234"/>
      <c r="G21" s="234"/>
      <c r="H21" s="236"/>
      <c r="I21" s="237"/>
      <c r="J21" s="237"/>
      <c r="K21" s="238">
        <f>C21*E21*G21*I21</f>
        <v>0</v>
      </c>
    </row>
    <row r="22" spans="1:11" s="210" customFormat="1" ht="48" hidden="1" outlineLevel="1">
      <c r="A22" s="232"/>
      <c r="B22" s="233" t="s">
        <v>342</v>
      </c>
      <c r="C22" s="234"/>
      <c r="D22" s="234"/>
      <c r="E22" s="235"/>
      <c r="F22" s="234"/>
      <c r="G22" s="234"/>
      <c r="H22" s="236"/>
      <c r="I22" s="237"/>
      <c r="J22" s="237"/>
      <c r="K22" s="238">
        <f>C22*E22*G22*I22</f>
        <v>0</v>
      </c>
    </row>
    <row r="23" spans="1:11" s="210" customFormat="1" ht="72" hidden="1" outlineLevel="1">
      <c r="A23" s="229" t="s">
        <v>343</v>
      </c>
      <c r="B23" s="230" t="s">
        <v>344</v>
      </c>
      <c r="C23" s="225" t="s">
        <v>336</v>
      </c>
      <c r="D23" s="226"/>
      <c r="E23" s="227"/>
      <c r="F23" s="226"/>
      <c r="G23" s="225"/>
      <c r="H23" s="226"/>
      <c r="I23" s="226"/>
      <c r="J23" s="226"/>
      <c r="K23" s="231">
        <f>SUM(K24:K26)</f>
        <v>0</v>
      </c>
    </row>
    <row r="24" spans="1:11" s="210" customFormat="1" ht="48" hidden="1" outlineLevel="1">
      <c r="A24" s="232"/>
      <c r="B24" s="233" t="s">
        <v>342</v>
      </c>
      <c r="C24" s="234"/>
      <c r="D24" s="234"/>
      <c r="E24" s="235"/>
      <c r="F24" s="234"/>
      <c r="G24" s="234"/>
      <c r="H24" s="236"/>
      <c r="I24" s="237"/>
      <c r="J24" s="237"/>
      <c r="K24" s="238">
        <f>C24*E24*G24*I24</f>
        <v>0</v>
      </c>
    </row>
    <row r="25" spans="1:11" s="210" customFormat="1" ht="48" hidden="1" outlineLevel="1">
      <c r="A25" s="232"/>
      <c r="B25" s="233" t="s">
        <v>342</v>
      </c>
      <c r="C25" s="234"/>
      <c r="D25" s="234"/>
      <c r="E25" s="235"/>
      <c r="F25" s="234"/>
      <c r="G25" s="234"/>
      <c r="H25" s="236"/>
      <c r="I25" s="237"/>
      <c r="J25" s="237"/>
      <c r="K25" s="238">
        <f>C25*E25*G25*I25</f>
        <v>0</v>
      </c>
    </row>
    <row r="26" spans="1:11" s="210" customFormat="1" ht="48" hidden="1" outlineLevel="1">
      <c r="A26" s="232"/>
      <c r="B26" s="233" t="s">
        <v>342</v>
      </c>
      <c r="C26" s="234"/>
      <c r="D26" s="234"/>
      <c r="E26" s="235"/>
      <c r="F26" s="234"/>
      <c r="G26" s="234"/>
      <c r="H26" s="236"/>
      <c r="I26" s="237"/>
      <c r="J26" s="237"/>
      <c r="K26" s="238">
        <f>C26*E26*G26*I26</f>
        <v>0</v>
      </c>
    </row>
    <row r="27" spans="1:11" s="210" customFormat="1" ht="24" hidden="1" outlineLevel="1">
      <c r="A27" s="217">
        <v>2</v>
      </c>
      <c r="B27" s="218" t="s">
        <v>168</v>
      </c>
      <c r="C27" s="239" t="s">
        <v>336</v>
      </c>
      <c r="D27" s="240"/>
      <c r="E27" s="241"/>
      <c r="F27" s="240"/>
      <c r="G27" s="242"/>
      <c r="H27" s="240"/>
      <c r="I27" s="240"/>
      <c r="J27" s="243"/>
      <c r="K27" s="222">
        <f>K28</f>
        <v>0</v>
      </c>
    </row>
    <row r="28" spans="1:11" s="210" customFormat="1" ht="24" hidden="1" outlineLevel="1">
      <c r="A28" s="217">
        <v>2.1</v>
      </c>
      <c r="B28" s="218" t="s">
        <v>346</v>
      </c>
      <c r="C28" s="239" t="s">
        <v>336</v>
      </c>
      <c r="D28" s="240"/>
      <c r="E28" s="241"/>
      <c r="F28" s="240"/>
      <c r="G28" s="242"/>
      <c r="H28" s="240"/>
      <c r="I28" s="240"/>
      <c r="J28" s="243"/>
      <c r="K28" s="222">
        <f>K29+K48</f>
        <v>0</v>
      </c>
    </row>
    <row r="29" spans="1:11" s="210" customFormat="1" ht="24.6" hidden="1" customHeight="1" outlineLevel="1">
      <c r="A29" s="217" t="s">
        <v>347</v>
      </c>
      <c r="B29" s="218" t="s">
        <v>172</v>
      </c>
      <c r="C29" s="239" t="s">
        <v>336</v>
      </c>
      <c r="D29" s="240"/>
      <c r="E29" s="241"/>
      <c r="F29" s="240"/>
      <c r="G29" s="242"/>
      <c r="H29" s="240"/>
      <c r="I29" s="240"/>
      <c r="J29" s="243"/>
      <c r="K29" s="222"/>
    </row>
    <row r="30" spans="1:11" s="210" customFormat="1" ht="48" hidden="1" outlineLevel="1">
      <c r="A30" s="223" t="s">
        <v>348</v>
      </c>
      <c r="B30" s="224" t="s">
        <v>349</v>
      </c>
      <c r="C30" s="239" t="s">
        <v>336</v>
      </c>
      <c r="D30" s="240"/>
      <c r="E30" s="241"/>
      <c r="F30" s="240"/>
      <c r="G30" s="242"/>
      <c r="H30" s="240"/>
      <c r="I30" s="240"/>
      <c r="J30" s="243"/>
      <c r="K30" s="228">
        <f>K31+K35</f>
        <v>0</v>
      </c>
    </row>
    <row r="31" spans="1:11" s="210" customFormat="1" ht="72" hidden="1" outlineLevel="1">
      <c r="A31" s="229" t="s">
        <v>339</v>
      </c>
      <c r="B31" s="230" t="s">
        <v>340</v>
      </c>
      <c r="C31" s="225" t="s">
        <v>336</v>
      </c>
      <c r="D31" s="226"/>
      <c r="E31" s="227"/>
      <c r="F31" s="226"/>
      <c r="G31" s="225"/>
      <c r="H31" s="226"/>
      <c r="I31" s="226"/>
      <c r="J31" s="226"/>
      <c r="K31" s="231">
        <f>SUM(K32:K34)</f>
        <v>0</v>
      </c>
    </row>
    <row r="32" spans="1:11" s="210" customFormat="1" ht="48" hidden="1" outlineLevel="1">
      <c r="A32" s="232"/>
      <c r="B32" s="233" t="s">
        <v>342</v>
      </c>
      <c r="C32" s="234"/>
      <c r="D32" s="234"/>
      <c r="E32" s="235"/>
      <c r="F32" s="234"/>
      <c r="G32" s="234"/>
      <c r="H32" s="236"/>
      <c r="I32" s="237"/>
      <c r="J32" s="237"/>
      <c r="K32" s="238">
        <f>C32*E32*G32*I32</f>
        <v>0</v>
      </c>
    </row>
    <row r="33" spans="1:11" s="210" customFormat="1" ht="25.15" hidden="1" customHeight="1" outlineLevel="1">
      <c r="A33" s="232"/>
      <c r="B33" s="233" t="s">
        <v>342</v>
      </c>
      <c r="C33" s="234"/>
      <c r="D33" s="234"/>
      <c r="E33" s="235"/>
      <c r="F33" s="234"/>
      <c r="G33" s="234"/>
      <c r="H33" s="236"/>
      <c r="I33" s="237"/>
      <c r="J33" s="237"/>
      <c r="K33" s="238">
        <f>C33*E33*G33*I33</f>
        <v>0</v>
      </c>
    </row>
    <row r="34" spans="1:11" s="210" customFormat="1" ht="48" hidden="1" outlineLevel="1">
      <c r="A34" s="232"/>
      <c r="B34" s="233" t="s">
        <v>342</v>
      </c>
      <c r="C34" s="234"/>
      <c r="D34" s="234"/>
      <c r="E34" s="235"/>
      <c r="F34" s="234"/>
      <c r="G34" s="234"/>
      <c r="H34" s="236"/>
      <c r="I34" s="237"/>
      <c r="J34" s="237"/>
      <c r="K34" s="238">
        <f>C34*E34*G34*I34</f>
        <v>0</v>
      </c>
    </row>
    <row r="35" spans="1:11" s="210" customFormat="1" ht="72" hidden="1" outlineLevel="1">
      <c r="A35" s="229" t="s">
        <v>343</v>
      </c>
      <c r="B35" s="230" t="s">
        <v>344</v>
      </c>
      <c r="C35" s="225" t="s">
        <v>336</v>
      </c>
      <c r="D35" s="226"/>
      <c r="E35" s="227"/>
      <c r="F35" s="226"/>
      <c r="G35" s="225"/>
      <c r="H35" s="226"/>
      <c r="I35" s="226"/>
      <c r="J35" s="226"/>
      <c r="K35" s="231">
        <f>SUM(K36:K38)</f>
        <v>0</v>
      </c>
    </row>
    <row r="36" spans="1:11" s="210" customFormat="1" ht="48" hidden="1" outlineLevel="1">
      <c r="A36" s="232"/>
      <c r="B36" s="233" t="s">
        <v>342</v>
      </c>
      <c r="C36" s="234"/>
      <c r="D36" s="234"/>
      <c r="E36" s="235"/>
      <c r="F36" s="234"/>
      <c r="G36" s="234"/>
      <c r="H36" s="236"/>
      <c r="I36" s="237"/>
      <c r="J36" s="237"/>
      <c r="K36" s="238">
        <f>C36*E36*G36*I36</f>
        <v>0</v>
      </c>
    </row>
    <row r="37" spans="1:11" s="210" customFormat="1" ht="48" hidden="1" outlineLevel="1">
      <c r="A37" s="232"/>
      <c r="B37" s="233" t="s">
        <v>342</v>
      </c>
      <c r="C37" s="234"/>
      <c r="D37" s="234"/>
      <c r="E37" s="235"/>
      <c r="F37" s="234"/>
      <c r="G37" s="234"/>
      <c r="H37" s="236"/>
      <c r="I37" s="237"/>
      <c r="J37" s="237"/>
      <c r="K37" s="238">
        <f>C37*E37*G37*I37</f>
        <v>0</v>
      </c>
    </row>
    <row r="38" spans="1:11" s="210" customFormat="1" ht="24.6" hidden="1" customHeight="1" outlineLevel="1">
      <c r="A38" s="232"/>
      <c r="B38" s="233" t="s">
        <v>342</v>
      </c>
      <c r="C38" s="234"/>
      <c r="D38" s="234"/>
      <c r="E38" s="235"/>
      <c r="F38" s="234"/>
      <c r="G38" s="234"/>
      <c r="H38" s="236"/>
      <c r="I38" s="237"/>
      <c r="J38" s="237"/>
      <c r="K38" s="238">
        <f>C38*E38*G38*I38</f>
        <v>0</v>
      </c>
    </row>
    <row r="39" spans="1:11" s="210" customFormat="1" ht="48" hidden="1" outlineLevel="1">
      <c r="A39" s="223" t="s">
        <v>350</v>
      </c>
      <c r="B39" s="224" t="s">
        <v>349</v>
      </c>
      <c r="C39" s="225" t="s">
        <v>336</v>
      </c>
      <c r="D39" s="226"/>
      <c r="E39" s="227"/>
      <c r="F39" s="226"/>
      <c r="G39" s="225"/>
      <c r="H39" s="226"/>
      <c r="I39" s="226"/>
      <c r="J39" s="226"/>
      <c r="K39" s="228">
        <f>K40+K44</f>
        <v>0</v>
      </c>
    </row>
    <row r="40" spans="1:11" s="210" customFormat="1" ht="72" hidden="1" outlineLevel="1">
      <c r="A40" s="229" t="s">
        <v>339</v>
      </c>
      <c r="B40" s="230" t="s">
        <v>340</v>
      </c>
      <c r="C40" s="225" t="s">
        <v>336</v>
      </c>
      <c r="D40" s="226"/>
      <c r="E40" s="227"/>
      <c r="F40" s="226"/>
      <c r="G40" s="225"/>
      <c r="H40" s="226"/>
      <c r="I40" s="226"/>
      <c r="J40" s="226"/>
      <c r="K40" s="231">
        <f>SUM(K41:K43)</f>
        <v>0</v>
      </c>
    </row>
    <row r="41" spans="1:11" s="210" customFormat="1" ht="48" hidden="1" outlineLevel="1">
      <c r="A41" s="232"/>
      <c r="B41" s="233" t="s">
        <v>342</v>
      </c>
      <c r="C41" s="234"/>
      <c r="D41" s="234"/>
      <c r="E41" s="235"/>
      <c r="F41" s="234"/>
      <c r="G41" s="234"/>
      <c r="H41" s="236"/>
      <c r="I41" s="237"/>
      <c r="J41" s="237"/>
      <c r="K41" s="238">
        <f>C41*E41*G41*I41</f>
        <v>0</v>
      </c>
    </row>
    <row r="42" spans="1:11" s="210" customFormat="1" ht="25.15" hidden="1" customHeight="1" outlineLevel="1">
      <c r="A42" s="232"/>
      <c r="B42" s="233" t="s">
        <v>342</v>
      </c>
      <c r="C42" s="234"/>
      <c r="D42" s="234"/>
      <c r="E42" s="235"/>
      <c r="F42" s="234"/>
      <c r="G42" s="234"/>
      <c r="H42" s="236"/>
      <c r="I42" s="237"/>
      <c r="J42" s="237"/>
      <c r="K42" s="238">
        <f>C42*E42*G42*I42</f>
        <v>0</v>
      </c>
    </row>
    <row r="43" spans="1:11" s="210" customFormat="1" ht="48" hidden="1" outlineLevel="1">
      <c r="A43" s="232"/>
      <c r="B43" s="233" t="s">
        <v>342</v>
      </c>
      <c r="C43" s="234"/>
      <c r="D43" s="234"/>
      <c r="E43" s="235"/>
      <c r="F43" s="234"/>
      <c r="G43" s="234"/>
      <c r="H43" s="236"/>
      <c r="I43" s="237"/>
      <c r="J43" s="237"/>
      <c r="K43" s="238">
        <f>C43*E43*G43*I43</f>
        <v>0</v>
      </c>
    </row>
    <row r="44" spans="1:11" s="210" customFormat="1" ht="72" hidden="1" outlineLevel="1">
      <c r="A44" s="229" t="s">
        <v>343</v>
      </c>
      <c r="B44" s="230" t="s">
        <v>344</v>
      </c>
      <c r="C44" s="225" t="s">
        <v>336</v>
      </c>
      <c r="D44" s="226"/>
      <c r="E44" s="227"/>
      <c r="F44" s="226"/>
      <c r="G44" s="225"/>
      <c r="H44" s="226"/>
      <c r="I44" s="226"/>
      <c r="J44" s="226"/>
      <c r="K44" s="231">
        <f>SUM(K45:K47)</f>
        <v>0</v>
      </c>
    </row>
    <row r="45" spans="1:11" s="210" customFormat="1" ht="48" hidden="1" outlineLevel="1">
      <c r="A45" s="232"/>
      <c r="B45" s="233" t="s">
        <v>342</v>
      </c>
      <c r="C45" s="234"/>
      <c r="D45" s="234"/>
      <c r="E45" s="235"/>
      <c r="F45" s="234"/>
      <c r="G45" s="234"/>
      <c r="H45" s="236"/>
      <c r="I45" s="237"/>
      <c r="J45" s="237"/>
      <c r="K45" s="238">
        <f>C45*E45*G45*I45</f>
        <v>0</v>
      </c>
    </row>
    <row r="46" spans="1:11" s="210" customFormat="1" ht="48" hidden="1" outlineLevel="1">
      <c r="A46" s="232"/>
      <c r="B46" s="233" t="s">
        <v>342</v>
      </c>
      <c r="C46" s="234"/>
      <c r="D46" s="234"/>
      <c r="E46" s="235"/>
      <c r="F46" s="234"/>
      <c r="G46" s="234"/>
      <c r="H46" s="236"/>
      <c r="I46" s="237"/>
      <c r="J46" s="237"/>
      <c r="K46" s="238">
        <f>C46*E46*G46*I46</f>
        <v>0</v>
      </c>
    </row>
    <row r="47" spans="1:11" s="210" customFormat="1" ht="48" hidden="1" outlineLevel="1">
      <c r="A47" s="232"/>
      <c r="B47" s="233" t="s">
        <v>342</v>
      </c>
      <c r="C47" s="234"/>
      <c r="D47" s="234"/>
      <c r="E47" s="235"/>
      <c r="F47" s="234"/>
      <c r="G47" s="234"/>
      <c r="H47" s="236"/>
      <c r="I47" s="237"/>
      <c r="J47" s="237"/>
      <c r="K47" s="238">
        <f>C47*E47*G47*I47</f>
        <v>0</v>
      </c>
    </row>
    <row r="48" spans="1:11" s="210" customFormat="1" ht="24.6" hidden="1" customHeight="1" outlineLevel="1">
      <c r="A48" s="217" t="s">
        <v>351</v>
      </c>
      <c r="B48" s="218" t="s">
        <v>173</v>
      </c>
      <c r="C48" s="239" t="s">
        <v>336</v>
      </c>
      <c r="D48" s="240"/>
      <c r="E48" s="241"/>
      <c r="F48" s="240"/>
      <c r="G48" s="242"/>
      <c r="H48" s="240"/>
      <c r="I48" s="240"/>
      <c r="J48" s="243"/>
      <c r="K48" s="222">
        <f>K49+K58</f>
        <v>0</v>
      </c>
    </row>
    <row r="49" spans="1:11" s="210" customFormat="1" ht="48" hidden="1" outlineLevel="1">
      <c r="A49" s="223" t="s">
        <v>352</v>
      </c>
      <c r="B49" s="224" t="s">
        <v>349</v>
      </c>
      <c r="C49" s="225" t="s">
        <v>336</v>
      </c>
      <c r="D49" s="226"/>
      <c r="E49" s="227"/>
      <c r="F49" s="226"/>
      <c r="G49" s="225"/>
      <c r="H49" s="226"/>
      <c r="I49" s="226"/>
      <c r="J49" s="226"/>
      <c r="K49" s="228">
        <f>K50+K54</f>
        <v>0</v>
      </c>
    </row>
    <row r="50" spans="1:11" s="210" customFormat="1" ht="72" hidden="1" outlineLevel="1">
      <c r="A50" s="229" t="s">
        <v>339</v>
      </c>
      <c r="B50" s="230" t="s">
        <v>340</v>
      </c>
      <c r="C50" s="225" t="s">
        <v>336</v>
      </c>
      <c r="D50" s="226"/>
      <c r="E50" s="227"/>
      <c r="F50" s="226"/>
      <c r="G50" s="225"/>
      <c r="H50" s="226"/>
      <c r="I50" s="226"/>
      <c r="J50" s="226"/>
      <c r="K50" s="231">
        <f>SUM(K51:K53)</f>
        <v>0</v>
      </c>
    </row>
    <row r="51" spans="1:11" s="210" customFormat="1" ht="48" hidden="1" outlineLevel="1">
      <c r="A51" s="232"/>
      <c r="B51" s="233" t="s">
        <v>342</v>
      </c>
      <c r="C51" s="234"/>
      <c r="D51" s="234"/>
      <c r="E51" s="235"/>
      <c r="F51" s="234"/>
      <c r="G51" s="234"/>
      <c r="H51" s="236"/>
      <c r="I51" s="237"/>
      <c r="J51" s="237"/>
      <c r="K51" s="238">
        <f>C51*E51*G51*I51</f>
        <v>0</v>
      </c>
    </row>
    <row r="52" spans="1:11" s="210" customFormat="1" ht="25.15" hidden="1" customHeight="1" outlineLevel="1">
      <c r="A52" s="232"/>
      <c r="B52" s="233" t="s">
        <v>342</v>
      </c>
      <c r="C52" s="234"/>
      <c r="D52" s="234"/>
      <c r="E52" s="235"/>
      <c r="F52" s="234"/>
      <c r="G52" s="234"/>
      <c r="H52" s="236"/>
      <c r="I52" s="237"/>
      <c r="J52" s="237"/>
      <c r="K52" s="238">
        <f>C52*E52*G52*I52</f>
        <v>0</v>
      </c>
    </row>
    <row r="53" spans="1:11" s="210" customFormat="1" ht="48" hidden="1" outlineLevel="1">
      <c r="A53" s="232"/>
      <c r="B53" s="233" t="s">
        <v>342</v>
      </c>
      <c r="C53" s="234"/>
      <c r="D53" s="234"/>
      <c r="E53" s="235"/>
      <c r="F53" s="234"/>
      <c r="G53" s="234"/>
      <c r="H53" s="236"/>
      <c r="I53" s="237"/>
      <c r="J53" s="237"/>
      <c r="K53" s="238">
        <f>C53*E53*G53*I53</f>
        <v>0</v>
      </c>
    </row>
    <row r="54" spans="1:11" s="210" customFormat="1" ht="72" hidden="1" outlineLevel="1">
      <c r="A54" s="229" t="s">
        <v>343</v>
      </c>
      <c r="B54" s="230" t="s">
        <v>344</v>
      </c>
      <c r="C54" s="225" t="s">
        <v>336</v>
      </c>
      <c r="D54" s="226"/>
      <c r="E54" s="227"/>
      <c r="F54" s="226"/>
      <c r="G54" s="225"/>
      <c r="H54" s="226"/>
      <c r="I54" s="226"/>
      <c r="J54" s="226"/>
      <c r="K54" s="231">
        <f>SUM(K55:K57)</f>
        <v>0</v>
      </c>
    </row>
    <row r="55" spans="1:11" s="210" customFormat="1" ht="48" hidden="1" outlineLevel="1">
      <c r="A55" s="232"/>
      <c r="B55" s="233" t="s">
        <v>342</v>
      </c>
      <c r="C55" s="234"/>
      <c r="D55" s="234"/>
      <c r="E55" s="235"/>
      <c r="F55" s="234"/>
      <c r="G55" s="234"/>
      <c r="H55" s="236"/>
      <c r="I55" s="237"/>
      <c r="J55" s="237"/>
      <c r="K55" s="238">
        <f>C55*E55*G55*I55</f>
        <v>0</v>
      </c>
    </row>
    <row r="56" spans="1:11" s="210" customFormat="1" ht="48" hidden="1" outlineLevel="1">
      <c r="A56" s="232"/>
      <c r="B56" s="233" t="s">
        <v>342</v>
      </c>
      <c r="C56" s="234"/>
      <c r="D56" s="234"/>
      <c r="E56" s="235"/>
      <c r="F56" s="234"/>
      <c r="G56" s="234"/>
      <c r="H56" s="236"/>
      <c r="I56" s="237"/>
      <c r="J56" s="237"/>
      <c r="K56" s="238">
        <f>C56*E56*G56*I56</f>
        <v>0</v>
      </c>
    </row>
    <row r="57" spans="1:11" s="210" customFormat="1" ht="24.6" hidden="1" customHeight="1" outlineLevel="1">
      <c r="A57" s="232"/>
      <c r="B57" s="233" t="s">
        <v>342</v>
      </c>
      <c r="C57" s="234"/>
      <c r="D57" s="234"/>
      <c r="E57" s="235"/>
      <c r="F57" s="234"/>
      <c r="G57" s="234"/>
      <c r="H57" s="236"/>
      <c r="I57" s="237"/>
      <c r="J57" s="237"/>
      <c r="K57" s="238">
        <f>C57*E57*G57*I57</f>
        <v>0</v>
      </c>
    </row>
    <row r="58" spans="1:11" s="210" customFormat="1" ht="48" hidden="1" outlineLevel="1">
      <c r="A58" s="223" t="s">
        <v>353</v>
      </c>
      <c r="B58" s="224" t="s">
        <v>349</v>
      </c>
      <c r="C58" s="225" t="s">
        <v>336</v>
      </c>
      <c r="D58" s="226"/>
      <c r="E58" s="227"/>
      <c r="F58" s="226"/>
      <c r="G58" s="225"/>
      <c r="H58" s="226"/>
      <c r="I58" s="226"/>
      <c r="J58" s="226"/>
      <c r="K58" s="228">
        <f>K59+K63</f>
        <v>0</v>
      </c>
    </row>
    <row r="59" spans="1:11" s="210" customFormat="1" ht="72" hidden="1" outlineLevel="1">
      <c r="A59" s="229" t="s">
        <v>339</v>
      </c>
      <c r="B59" s="230" t="s">
        <v>340</v>
      </c>
      <c r="C59" s="225" t="s">
        <v>336</v>
      </c>
      <c r="D59" s="226"/>
      <c r="E59" s="227"/>
      <c r="F59" s="226"/>
      <c r="G59" s="225"/>
      <c r="H59" s="226"/>
      <c r="I59" s="226"/>
      <c r="J59" s="226"/>
      <c r="K59" s="231">
        <f>SUM(K60:K62)</f>
        <v>0</v>
      </c>
    </row>
    <row r="60" spans="1:11" s="210" customFormat="1" ht="48" hidden="1" outlineLevel="1">
      <c r="A60" s="232"/>
      <c r="B60" s="233" t="s">
        <v>342</v>
      </c>
      <c r="C60" s="234"/>
      <c r="D60" s="234"/>
      <c r="E60" s="235"/>
      <c r="F60" s="234"/>
      <c r="G60" s="234"/>
      <c r="H60" s="236"/>
      <c r="I60" s="237"/>
      <c r="J60" s="237"/>
      <c r="K60" s="238">
        <f>C60*E60*G60*I60</f>
        <v>0</v>
      </c>
    </row>
    <row r="61" spans="1:11" s="210" customFormat="1" ht="25.15" hidden="1" customHeight="1" outlineLevel="1">
      <c r="A61" s="232"/>
      <c r="B61" s="233" t="s">
        <v>342</v>
      </c>
      <c r="C61" s="234"/>
      <c r="D61" s="234"/>
      <c r="E61" s="235"/>
      <c r="F61" s="234"/>
      <c r="G61" s="234"/>
      <c r="H61" s="236"/>
      <c r="I61" s="237"/>
      <c r="J61" s="237"/>
      <c r="K61" s="238">
        <f>C61*E61*G61*I61</f>
        <v>0</v>
      </c>
    </row>
    <row r="62" spans="1:11" s="210" customFormat="1" ht="48" hidden="1" outlineLevel="1">
      <c r="A62" s="232"/>
      <c r="B62" s="233" t="s">
        <v>342</v>
      </c>
      <c r="C62" s="234"/>
      <c r="D62" s="234"/>
      <c r="E62" s="235"/>
      <c r="F62" s="234"/>
      <c r="G62" s="234"/>
      <c r="H62" s="236"/>
      <c r="I62" s="237"/>
      <c r="J62" s="237"/>
      <c r="K62" s="238">
        <f>C62*E62*G62*I62</f>
        <v>0</v>
      </c>
    </row>
    <row r="63" spans="1:11" s="210" customFormat="1" ht="72" hidden="1" outlineLevel="1">
      <c r="A63" s="229" t="s">
        <v>343</v>
      </c>
      <c r="B63" s="230" t="s">
        <v>344</v>
      </c>
      <c r="C63" s="225" t="s">
        <v>336</v>
      </c>
      <c r="D63" s="226"/>
      <c r="E63" s="227"/>
      <c r="F63" s="226"/>
      <c r="G63" s="225"/>
      <c r="H63" s="226"/>
      <c r="I63" s="226"/>
      <c r="J63" s="226"/>
      <c r="K63" s="231">
        <f>SUM(K64:K66)</f>
        <v>0</v>
      </c>
    </row>
    <row r="64" spans="1:11" s="210" customFormat="1" ht="48" hidden="1" outlineLevel="1">
      <c r="A64" s="232"/>
      <c r="B64" s="233" t="s">
        <v>342</v>
      </c>
      <c r="C64" s="234"/>
      <c r="D64" s="234"/>
      <c r="E64" s="235"/>
      <c r="F64" s="234"/>
      <c r="G64" s="234"/>
      <c r="H64" s="236"/>
      <c r="I64" s="237"/>
      <c r="J64" s="237"/>
      <c r="K64" s="238">
        <f>C64*E64*G64*I64</f>
        <v>0</v>
      </c>
    </row>
    <row r="65" spans="1:11" s="210" customFormat="1" ht="48" hidden="1" outlineLevel="1">
      <c r="A65" s="232"/>
      <c r="B65" s="233" t="s">
        <v>342</v>
      </c>
      <c r="C65" s="234"/>
      <c r="D65" s="234"/>
      <c r="E65" s="235"/>
      <c r="F65" s="234"/>
      <c r="G65" s="234"/>
      <c r="H65" s="236"/>
      <c r="I65" s="237"/>
      <c r="J65" s="237"/>
      <c r="K65" s="238">
        <f>C65*E65*G65*I65</f>
        <v>0</v>
      </c>
    </row>
    <row r="66" spans="1:11" s="210" customFormat="1" ht="48" hidden="1" outlineLevel="1">
      <c r="A66" s="232"/>
      <c r="B66" s="233" t="s">
        <v>342</v>
      </c>
      <c r="C66" s="234"/>
      <c r="D66" s="234"/>
      <c r="E66" s="235"/>
      <c r="F66" s="234"/>
      <c r="G66" s="234"/>
      <c r="H66" s="236"/>
      <c r="I66" s="237"/>
      <c r="J66" s="237"/>
      <c r="K66" s="238">
        <f>C66*E66*G66*I66</f>
        <v>0</v>
      </c>
    </row>
    <row r="67" spans="1:11" s="210" customFormat="1" ht="24.6" hidden="1" customHeight="1" outlineLevel="1">
      <c r="A67" s="217">
        <v>3</v>
      </c>
      <c r="B67" s="218" t="s">
        <v>354</v>
      </c>
      <c r="C67" s="225" t="s">
        <v>336</v>
      </c>
      <c r="D67" s="226"/>
      <c r="E67" s="227"/>
      <c r="F67" s="226"/>
      <c r="G67" s="225"/>
      <c r="H67" s="226"/>
      <c r="I67" s="226"/>
      <c r="J67" s="226"/>
      <c r="K67" s="222">
        <f>K68+K77</f>
        <v>0</v>
      </c>
    </row>
    <row r="68" spans="1:11" s="210" customFormat="1" ht="24" hidden="1" outlineLevel="1">
      <c r="A68" s="223">
        <v>3.1</v>
      </c>
      <c r="B68" s="224" t="s">
        <v>338</v>
      </c>
      <c r="C68" s="225" t="s">
        <v>336</v>
      </c>
      <c r="D68" s="226"/>
      <c r="E68" s="227"/>
      <c r="F68" s="226"/>
      <c r="G68" s="225"/>
      <c r="H68" s="226"/>
      <c r="I68" s="226"/>
      <c r="J68" s="226"/>
      <c r="K68" s="228">
        <f>K69+K73</f>
        <v>0</v>
      </c>
    </row>
    <row r="69" spans="1:11" s="210" customFormat="1" ht="72" hidden="1" outlineLevel="1">
      <c r="A69" s="229" t="s">
        <v>339</v>
      </c>
      <c r="B69" s="230" t="s">
        <v>340</v>
      </c>
      <c r="C69" s="225" t="s">
        <v>336</v>
      </c>
      <c r="D69" s="226"/>
      <c r="E69" s="227"/>
      <c r="F69" s="226"/>
      <c r="G69" s="225"/>
      <c r="H69" s="226"/>
      <c r="I69" s="226"/>
      <c r="J69" s="226"/>
      <c r="K69" s="231">
        <f>SUM(K70:K72)</f>
        <v>0</v>
      </c>
    </row>
    <row r="70" spans="1:11" s="210" customFormat="1" ht="48" hidden="1" outlineLevel="1">
      <c r="A70" s="232" t="s">
        <v>341</v>
      </c>
      <c r="B70" s="233" t="s">
        <v>342</v>
      </c>
      <c r="C70" s="234"/>
      <c r="D70" s="234"/>
      <c r="E70" s="235"/>
      <c r="F70" s="234"/>
      <c r="G70" s="234"/>
      <c r="H70" s="236"/>
      <c r="I70" s="237"/>
      <c r="J70" s="237"/>
      <c r="K70" s="238">
        <f>C70*E70*G70*I70</f>
        <v>0</v>
      </c>
    </row>
    <row r="71" spans="1:11" s="210" customFormat="1" ht="25.15" hidden="1" customHeight="1" outlineLevel="1">
      <c r="A71" s="232"/>
      <c r="B71" s="233" t="s">
        <v>342</v>
      </c>
      <c r="C71" s="234"/>
      <c r="D71" s="234"/>
      <c r="E71" s="235"/>
      <c r="F71" s="234"/>
      <c r="G71" s="234"/>
      <c r="H71" s="236"/>
      <c r="I71" s="237"/>
      <c r="J71" s="237"/>
      <c r="K71" s="238">
        <f>C71*E71*G71*I71</f>
        <v>0</v>
      </c>
    </row>
    <row r="72" spans="1:11" s="210" customFormat="1" ht="48" hidden="1" outlineLevel="1">
      <c r="A72" s="232"/>
      <c r="B72" s="233" t="s">
        <v>342</v>
      </c>
      <c r="C72" s="234"/>
      <c r="D72" s="234"/>
      <c r="E72" s="235"/>
      <c r="F72" s="234"/>
      <c r="G72" s="234"/>
      <c r="H72" s="236"/>
      <c r="I72" s="237"/>
      <c r="J72" s="237"/>
      <c r="K72" s="238">
        <f>C72*E72*G72*I72</f>
        <v>0</v>
      </c>
    </row>
    <row r="73" spans="1:11" s="210" customFormat="1" ht="72" hidden="1" outlineLevel="1">
      <c r="A73" s="229" t="s">
        <v>343</v>
      </c>
      <c r="B73" s="230" t="s">
        <v>344</v>
      </c>
      <c r="C73" s="225" t="s">
        <v>336</v>
      </c>
      <c r="D73" s="226"/>
      <c r="E73" s="227"/>
      <c r="F73" s="226"/>
      <c r="G73" s="225"/>
      <c r="H73" s="226"/>
      <c r="I73" s="226"/>
      <c r="J73" s="226"/>
      <c r="K73" s="231">
        <f>SUM(K74:K76)</f>
        <v>0</v>
      </c>
    </row>
    <row r="74" spans="1:11" s="210" customFormat="1" ht="48" hidden="1" outlineLevel="1">
      <c r="A74" s="232"/>
      <c r="B74" s="233" t="s">
        <v>342</v>
      </c>
      <c r="C74" s="234"/>
      <c r="D74" s="234"/>
      <c r="E74" s="235"/>
      <c r="F74" s="234"/>
      <c r="G74" s="234"/>
      <c r="H74" s="236"/>
      <c r="I74" s="237"/>
      <c r="J74" s="237"/>
      <c r="K74" s="238">
        <f>C74*E74*G74*I74</f>
        <v>0</v>
      </c>
    </row>
    <row r="75" spans="1:11" s="210" customFormat="1" ht="48" hidden="1" outlineLevel="1">
      <c r="A75" s="232"/>
      <c r="B75" s="233" t="s">
        <v>342</v>
      </c>
      <c r="C75" s="234"/>
      <c r="D75" s="234"/>
      <c r="E75" s="235"/>
      <c r="F75" s="234"/>
      <c r="G75" s="234"/>
      <c r="H75" s="236"/>
      <c r="I75" s="237"/>
      <c r="J75" s="237"/>
      <c r="K75" s="238">
        <f>C75*E75*G75*I75</f>
        <v>0</v>
      </c>
    </row>
    <row r="76" spans="1:11" s="210" customFormat="1" ht="24.6" hidden="1" customHeight="1" outlineLevel="1">
      <c r="A76" s="232"/>
      <c r="B76" s="233" t="s">
        <v>342</v>
      </c>
      <c r="C76" s="234"/>
      <c r="D76" s="234"/>
      <c r="E76" s="235"/>
      <c r="F76" s="234"/>
      <c r="G76" s="234"/>
      <c r="H76" s="236"/>
      <c r="I76" s="237"/>
      <c r="J76" s="237"/>
      <c r="K76" s="238">
        <f>C76*E76*G76*I76</f>
        <v>0</v>
      </c>
    </row>
    <row r="77" spans="1:11" s="210" customFormat="1" ht="24" hidden="1" outlineLevel="1">
      <c r="A77" s="223">
        <v>3.2</v>
      </c>
      <c r="B77" s="224" t="s">
        <v>338</v>
      </c>
      <c r="C77" s="225" t="s">
        <v>336</v>
      </c>
      <c r="D77" s="226"/>
      <c r="E77" s="227"/>
      <c r="F77" s="226"/>
      <c r="G77" s="225"/>
      <c r="H77" s="226"/>
      <c r="I77" s="226"/>
      <c r="J77" s="226"/>
      <c r="K77" s="228">
        <f>K78+K82</f>
        <v>0</v>
      </c>
    </row>
    <row r="78" spans="1:11" s="210" customFormat="1" ht="72" hidden="1" outlineLevel="1">
      <c r="A78" s="229" t="s">
        <v>339</v>
      </c>
      <c r="B78" s="230" t="s">
        <v>340</v>
      </c>
      <c r="C78" s="225" t="s">
        <v>336</v>
      </c>
      <c r="D78" s="226"/>
      <c r="E78" s="227"/>
      <c r="F78" s="226"/>
      <c r="G78" s="225"/>
      <c r="H78" s="226"/>
      <c r="I78" s="226"/>
      <c r="J78" s="226"/>
      <c r="K78" s="231">
        <f>SUM(K79:K81)</f>
        <v>0</v>
      </c>
    </row>
    <row r="79" spans="1:11" s="210" customFormat="1" ht="48" hidden="1" outlineLevel="1">
      <c r="A79" s="232"/>
      <c r="B79" s="233" t="s">
        <v>342</v>
      </c>
      <c r="C79" s="234"/>
      <c r="D79" s="234"/>
      <c r="E79" s="235"/>
      <c r="F79" s="234"/>
      <c r="G79" s="234"/>
      <c r="H79" s="236"/>
      <c r="I79" s="237"/>
      <c r="J79" s="237"/>
      <c r="K79" s="238">
        <f>C79*E79*G79*I79</f>
        <v>0</v>
      </c>
    </row>
    <row r="80" spans="1:11" s="210" customFormat="1" ht="25.15" hidden="1" customHeight="1" outlineLevel="1">
      <c r="A80" s="232"/>
      <c r="B80" s="233" t="s">
        <v>342</v>
      </c>
      <c r="C80" s="234"/>
      <c r="D80" s="234"/>
      <c r="E80" s="235"/>
      <c r="F80" s="234"/>
      <c r="G80" s="234"/>
      <c r="H80" s="236"/>
      <c r="I80" s="237"/>
      <c r="J80" s="237"/>
      <c r="K80" s="238">
        <f>C80*E80*G80*I80</f>
        <v>0</v>
      </c>
    </row>
    <row r="81" spans="1:12" s="210" customFormat="1" ht="48" hidden="1" outlineLevel="1">
      <c r="A81" s="232"/>
      <c r="B81" s="233" t="s">
        <v>342</v>
      </c>
      <c r="C81" s="234"/>
      <c r="D81" s="234"/>
      <c r="E81" s="235"/>
      <c r="F81" s="234"/>
      <c r="G81" s="234"/>
      <c r="H81" s="236"/>
      <c r="I81" s="237"/>
      <c r="J81" s="237"/>
      <c r="K81" s="238">
        <f>C81*E81*G81*I81</f>
        <v>0</v>
      </c>
    </row>
    <row r="82" spans="1:12" s="210" customFormat="1" ht="72" hidden="1" outlineLevel="1">
      <c r="A82" s="229" t="s">
        <v>343</v>
      </c>
      <c r="B82" s="230" t="s">
        <v>344</v>
      </c>
      <c r="C82" s="225" t="s">
        <v>336</v>
      </c>
      <c r="D82" s="226"/>
      <c r="E82" s="227"/>
      <c r="F82" s="226"/>
      <c r="G82" s="225"/>
      <c r="H82" s="226"/>
      <c r="I82" s="226"/>
      <c r="J82" s="226"/>
      <c r="K82" s="231">
        <f>SUM(K83:K85)</f>
        <v>0</v>
      </c>
    </row>
    <row r="83" spans="1:12" s="210" customFormat="1" ht="48" hidden="1" outlineLevel="1">
      <c r="A83" s="232"/>
      <c r="B83" s="233" t="s">
        <v>342</v>
      </c>
      <c r="C83" s="234"/>
      <c r="D83" s="234"/>
      <c r="E83" s="235"/>
      <c r="F83" s="234"/>
      <c r="G83" s="234"/>
      <c r="H83" s="236"/>
      <c r="I83" s="237"/>
      <c r="J83" s="237"/>
      <c r="K83" s="238">
        <f>C83*E83*G83*I83</f>
        <v>0</v>
      </c>
    </row>
    <row r="84" spans="1:12" s="210" customFormat="1" ht="48" hidden="1" outlineLevel="1">
      <c r="A84" s="232"/>
      <c r="B84" s="233" t="s">
        <v>342</v>
      </c>
      <c r="C84" s="234"/>
      <c r="D84" s="234"/>
      <c r="E84" s="235"/>
      <c r="F84" s="234"/>
      <c r="G84" s="234"/>
      <c r="H84" s="236"/>
      <c r="I84" s="237"/>
      <c r="J84" s="237"/>
      <c r="K84" s="238">
        <f>C84*E84*G84*I84</f>
        <v>0</v>
      </c>
    </row>
    <row r="85" spans="1:12" s="210" customFormat="1" ht="48" hidden="1" outlineLevel="1">
      <c r="A85" s="232"/>
      <c r="B85" s="233" t="s">
        <v>342</v>
      </c>
      <c r="C85" s="234"/>
      <c r="D85" s="234"/>
      <c r="E85" s="235"/>
      <c r="F85" s="234"/>
      <c r="G85" s="234"/>
      <c r="H85" s="236"/>
      <c r="I85" s="237"/>
      <c r="J85" s="237"/>
      <c r="K85" s="238">
        <f>C85*E85*G85*I85</f>
        <v>0</v>
      </c>
    </row>
    <row r="86" spans="1:12" s="210" customFormat="1" ht="24.6" customHeight="1" collapsed="1">
      <c r="A86" s="217">
        <v>4</v>
      </c>
      <c r="B86" s="218" t="s">
        <v>141</v>
      </c>
      <c r="C86" s="239" t="s">
        <v>336</v>
      </c>
      <c r="D86" s="240"/>
      <c r="E86" s="241"/>
      <c r="F86" s="240"/>
      <c r="G86" s="242"/>
      <c r="H86" s="240"/>
      <c r="I86" s="240"/>
      <c r="J86" s="243"/>
      <c r="K86" s="222" t="e">
        <f>K87+K112+K138</f>
        <v>#REF!</v>
      </c>
    </row>
    <row r="87" spans="1:12" s="210" customFormat="1" ht="24">
      <c r="A87" s="223">
        <v>9.1</v>
      </c>
      <c r="B87" s="224" t="s">
        <v>582</v>
      </c>
      <c r="C87" s="225" t="s">
        <v>336</v>
      </c>
      <c r="D87" s="226"/>
      <c r="E87" s="227"/>
      <c r="F87" s="226"/>
      <c r="G87" s="225"/>
      <c r="H87" s="226"/>
      <c r="I87" s="226"/>
      <c r="J87" s="226"/>
      <c r="K87" s="228" t="e">
        <f>SUM(K88+K95+K101+#REF!+#REF!)</f>
        <v>#REF!</v>
      </c>
    </row>
    <row r="88" spans="1:12" s="210" customFormat="1" ht="24">
      <c r="A88" s="229" t="s">
        <v>339</v>
      </c>
      <c r="B88" s="230" t="s">
        <v>669</v>
      </c>
      <c r="C88" s="225" t="s">
        <v>336</v>
      </c>
      <c r="D88" s="226"/>
      <c r="E88" s="227"/>
      <c r="F88" s="226"/>
      <c r="G88" s="225"/>
      <c r="H88" s="226"/>
      <c r="I88" s="226"/>
      <c r="J88" s="226"/>
      <c r="K88" s="402">
        <f>K89+K92+K94</f>
        <v>0</v>
      </c>
    </row>
    <row r="89" spans="1:12" s="210" customFormat="1" ht="24">
      <c r="A89" s="232" t="s">
        <v>341</v>
      </c>
      <c r="B89" s="233" t="s">
        <v>540</v>
      </c>
      <c r="C89" s="234"/>
      <c r="D89" s="367"/>
      <c r="E89" s="235"/>
      <c r="F89" s="367"/>
      <c r="G89" s="234"/>
      <c r="H89" s="403"/>
      <c r="I89" s="237"/>
      <c r="J89" s="367"/>
      <c r="K89" s="404">
        <f>K90+K91</f>
        <v>0</v>
      </c>
      <c r="L89" s="405"/>
    </row>
    <row r="90" spans="1:12" s="210" customFormat="1" ht="25.15" customHeight="1">
      <c r="A90" s="232"/>
      <c r="B90" s="233"/>
      <c r="C90" s="234"/>
      <c r="D90" s="367"/>
      <c r="E90" s="235"/>
      <c r="F90" s="367"/>
      <c r="G90" s="234"/>
      <c r="H90" s="403"/>
      <c r="I90" s="237"/>
      <c r="J90" s="367"/>
      <c r="K90" s="238">
        <f>C90*E90*G90*I90</f>
        <v>0</v>
      </c>
      <c r="L90" s="405"/>
    </row>
    <row r="91" spans="1:12" s="210" customFormat="1" ht="24">
      <c r="A91" s="232"/>
      <c r="B91" s="406"/>
      <c r="C91" s="234"/>
      <c r="D91" s="367"/>
      <c r="E91" s="235"/>
      <c r="F91" s="367"/>
      <c r="G91" s="234"/>
      <c r="H91" s="403"/>
      <c r="I91" s="237"/>
      <c r="J91" s="367"/>
      <c r="K91" s="238">
        <f>C91*E91*G91*I91</f>
        <v>0</v>
      </c>
    </row>
    <row r="92" spans="1:12" s="210" customFormat="1" ht="24">
      <c r="A92" s="232"/>
      <c r="B92" s="233" t="s">
        <v>514</v>
      </c>
      <c r="C92" s="234"/>
      <c r="D92" s="367"/>
      <c r="E92" s="235"/>
      <c r="F92" s="367"/>
      <c r="G92" s="234"/>
      <c r="H92" s="403"/>
      <c r="I92" s="237"/>
      <c r="J92" s="367"/>
      <c r="K92" s="404">
        <f>K93</f>
        <v>0</v>
      </c>
    </row>
    <row r="93" spans="1:12" s="210" customFormat="1" ht="24">
      <c r="A93" s="232"/>
      <c r="B93" s="406"/>
      <c r="C93" s="234"/>
      <c r="D93" s="367"/>
      <c r="E93" s="235"/>
      <c r="F93" s="367"/>
      <c r="G93" s="234"/>
      <c r="H93" s="403"/>
      <c r="I93" s="237"/>
      <c r="J93" s="367"/>
      <c r="K93" s="238">
        <f t="shared" ref="K93:K94" si="0">C93*E93*G93*I93</f>
        <v>0</v>
      </c>
    </row>
    <row r="94" spans="1:12" s="210" customFormat="1" ht="24">
      <c r="A94" s="347"/>
      <c r="B94" s="348" t="s">
        <v>502</v>
      </c>
      <c r="C94" s="349"/>
      <c r="D94" s="368"/>
      <c r="E94" s="350"/>
      <c r="F94" s="368"/>
      <c r="G94" s="349"/>
      <c r="H94" s="407"/>
      <c r="I94" s="352"/>
      <c r="J94" s="368"/>
      <c r="K94" s="408">
        <f t="shared" si="0"/>
        <v>0</v>
      </c>
    </row>
    <row r="95" spans="1:12" s="210" customFormat="1" ht="24.6" customHeight="1">
      <c r="A95" s="361" t="s">
        <v>343</v>
      </c>
      <c r="B95" s="362" t="s">
        <v>657</v>
      </c>
      <c r="C95" s="219" t="s">
        <v>336</v>
      </c>
      <c r="D95" s="220"/>
      <c r="E95" s="221"/>
      <c r="F95" s="220"/>
      <c r="G95" s="219"/>
      <c r="H95" s="220"/>
      <c r="I95" s="220"/>
      <c r="J95" s="220"/>
      <c r="K95" s="409" t="e">
        <f>K96+K97</f>
        <v>#REF!</v>
      </c>
    </row>
    <row r="96" spans="1:12" s="210" customFormat="1" ht="24">
      <c r="A96" s="232"/>
      <c r="B96" s="233" t="s">
        <v>505</v>
      </c>
      <c r="C96" s="234"/>
      <c r="D96" s="367"/>
      <c r="E96" s="235"/>
      <c r="F96" s="367"/>
      <c r="G96" s="234"/>
      <c r="H96" s="403"/>
      <c r="I96" s="237"/>
      <c r="J96" s="367"/>
      <c r="K96" s="404" t="e">
        <f>#REF!+#REF!+#REF!</f>
        <v>#REF!</v>
      </c>
    </row>
    <row r="97" spans="1:11" s="210" customFormat="1" ht="24">
      <c r="A97" s="232"/>
      <c r="B97" s="233" t="s">
        <v>541</v>
      </c>
      <c r="C97" s="234"/>
      <c r="D97" s="367"/>
      <c r="E97" s="235"/>
      <c r="F97" s="367"/>
      <c r="G97" s="234"/>
      <c r="H97" s="403"/>
      <c r="I97" s="237"/>
      <c r="J97" s="367"/>
      <c r="K97" s="404">
        <f>K98+K99</f>
        <v>0</v>
      </c>
    </row>
    <row r="98" spans="1:11" s="210" customFormat="1" ht="24">
      <c r="A98" s="232"/>
      <c r="B98" s="233"/>
      <c r="C98" s="234"/>
      <c r="D98" s="367"/>
      <c r="E98" s="235"/>
      <c r="F98" s="367"/>
      <c r="G98" s="234"/>
      <c r="H98" s="403"/>
      <c r="I98" s="237"/>
      <c r="J98" s="367"/>
      <c r="K98" s="238">
        <f>C98*E98*G98*I98</f>
        <v>0</v>
      </c>
    </row>
    <row r="99" spans="1:11" s="210" customFormat="1" ht="24">
      <c r="A99" s="347"/>
      <c r="B99" s="348"/>
      <c r="C99" s="349"/>
      <c r="D99" s="368"/>
      <c r="E99" s="350"/>
      <c r="F99" s="368"/>
      <c r="G99" s="349"/>
      <c r="H99" s="407"/>
      <c r="I99" s="352"/>
      <c r="J99" s="368"/>
      <c r="K99" s="353">
        <f>C99*E99*G99*I99</f>
        <v>0</v>
      </c>
    </row>
    <row r="100" spans="1:11" s="210" customFormat="1" ht="24">
      <c r="A100" s="426"/>
      <c r="B100" s="427"/>
      <c r="C100" s="428"/>
      <c r="D100" s="429"/>
      <c r="E100" s="430"/>
      <c r="F100" s="429"/>
      <c r="G100" s="428"/>
      <c r="H100" s="431"/>
      <c r="I100" s="432"/>
      <c r="J100" s="429"/>
      <c r="K100" s="433"/>
    </row>
    <row r="101" spans="1:11" s="210" customFormat="1" ht="24">
      <c r="A101" s="354" t="s">
        <v>491</v>
      </c>
      <c r="B101" s="355" t="s">
        <v>658</v>
      </c>
      <c r="C101" s="356" t="s">
        <v>336</v>
      </c>
      <c r="D101" s="357"/>
      <c r="E101" s="358"/>
      <c r="F101" s="357"/>
      <c r="G101" s="356"/>
      <c r="H101" s="357"/>
      <c r="I101" s="357"/>
      <c r="J101" s="357"/>
      <c r="K101" s="434">
        <f>K102+K103+K109</f>
        <v>0</v>
      </c>
    </row>
    <row r="102" spans="1:11" s="210" customFormat="1" ht="24">
      <c r="A102" s="232"/>
      <c r="B102" s="233" t="s">
        <v>542</v>
      </c>
      <c r="C102" s="234"/>
      <c r="D102" s="234"/>
      <c r="E102" s="235"/>
      <c r="F102" s="234"/>
      <c r="G102" s="234"/>
      <c r="H102" s="236"/>
      <c r="I102" s="237"/>
      <c r="J102" s="237"/>
      <c r="K102" s="404">
        <f>C102*E102*G102*I102</f>
        <v>0</v>
      </c>
    </row>
    <row r="103" spans="1:11" s="210" customFormat="1" ht="24">
      <c r="A103" s="232"/>
      <c r="B103" s="233" t="s">
        <v>505</v>
      </c>
      <c r="C103" s="234"/>
      <c r="D103" s="234"/>
      <c r="E103" s="235"/>
      <c r="F103" s="234"/>
      <c r="G103" s="234"/>
      <c r="H103" s="236"/>
      <c r="I103" s="237"/>
      <c r="J103" s="237"/>
      <c r="K103" s="404">
        <f>SUM(K104:K108)</f>
        <v>0</v>
      </c>
    </row>
    <row r="104" spans="1:11" s="210" customFormat="1" ht="24">
      <c r="A104" s="232"/>
      <c r="B104" s="233" t="s">
        <v>543</v>
      </c>
      <c r="C104" s="234"/>
      <c r="D104" s="234"/>
      <c r="E104" s="235"/>
      <c r="F104" s="234"/>
      <c r="G104" s="234"/>
      <c r="H104" s="236"/>
      <c r="I104" s="237"/>
      <c r="J104" s="237"/>
      <c r="K104" s="238">
        <f>C104*E104*G104*I104</f>
        <v>0</v>
      </c>
    </row>
    <row r="105" spans="1:11" s="210" customFormat="1" ht="24">
      <c r="A105" s="232"/>
      <c r="B105" s="233" t="s">
        <v>544</v>
      </c>
      <c r="C105" s="234"/>
      <c r="D105" s="234"/>
      <c r="E105" s="235"/>
      <c r="F105" s="234"/>
      <c r="G105" s="234"/>
      <c r="H105" s="236"/>
      <c r="I105" s="237"/>
      <c r="J105" s="237"/>
      <c r="K105" s="238">
        <f>C105*E105*G105*I105</f>
        <v>0</v>
      </c>
    </row>
    <row r="106" spans="1:11" s="210" customFormat="1" ht="24">
      <c r="A106" s="232"/>
      <c r="B106" s="233" t="s">
        <v>545</v>
      </c>
      <c r="C106" s="234"/>
      <c r="D106" s="234"/>
      <c r="E106" s="235"/>
      <c r="F106" s="234"/>
      <c r="G106" s="234"/>
      <c r="H106" s="236"/>
      <c r="I106" s="237"/>
      <c r="J106" s="237"/>
      <c r="K106" s="238">
        <f>C106*E106*G106*I106</f>
        <v>0</v>
      </c>
    </row>
    <row r="107" spans="1:11" s="210" customFormat="1" ht="24">
      <c r="A107" s="232"/>
      <c r="B107" s="233" t="s">
        <v>640</v>
      </c>
      <c r="C107" s="234"/>
      <c r="D107" s="234"/>
      <c r="E107" s="235"/>
      <c r="F107" s="234"/>
      <c r="G107" s="234"/>
      <c r="H107" s="236"/>
      <c r="I107" s="237"/>
      <c r="J107" s="237"/>
      <c r="K107" s="238">
        <f>C107*E107*G107*I107</f>
        <v>0</v>
      </c>
    </row>
    <row r="108" spans="1:11" s="210" customFormat="1" ht="24">
      <c r="A108" s="232"/>
      <c r="B108" s="233" t="s">
        <v>546</v>
      </c>
      <c r="C108" s="234"/>
      <c r="D108" s="234"/>
      <c r="E108" s="235"/>
      <c r="F108" s="234"/>
      <c r="G108" s="234"/>
      <c r="H108" s="236"/>
      <c r="I108" s="237"/>
      <c r="J108" s="237"/>
      <c r="K108" s="238">
        <f>C108*E108*G108*I108</f>
        <v>0</v>
      </c>
    </row>
    <row r="109" spans="1:11" s="210" customFormat="1" ht="24">
      <c r="A109" s="232"/>
      <c r="B109" s="233" t="s">
        <v>502</v>
      </c>
      <c r="C109" s="234"/>
      <c r="D109" s="234"/>
      <c r="E109" s="235"/>
      <c r="F109" s="234"/>
      <c r="G109" s="234"/>
      <c r="H109" s="236"/>
      <c r="I109" s="237"/>
      <c r="J109" s="237"/>
      <c r="K109" s="404">
        <f>K110+K111</f>
        <v>0</v>
      </c>
    </row>
    <row r="110" spans="1:11" s="210" customFormat="1" ht="48">
      <c r="A110" s="232"/>
      <c r="B110" s="233" t="s">
        <v>547</v>
      </c>
      <c r="C110" s="234"/>
      <c r="D110" s="234"/>
      <c r="E110" s="235"/>
      <c r="F110" s="234"/>
      <c r="G110" s="234"/>
      <c r="H110" s="236"/>
      <c r="I110" s="237"/>
      <c r="J110" s="237"/>
      <c r="K110" s="238">
        <f>C110*E110*G110*I110</f>
        <v>0</v>
      </c>
    </row>
    <row r="111" spans="1:11" s="210" customFormat="1" ht="24">
      <c r="A111" s="347"/>
      <c r="B111" s="210" t="s">
        <v>548</v>
      </c>
      <c r="C111" s="349"/>
      <c r="D111" s="349"/>
      <c r="E111" s="350"/>
      <c r="F111" s="349"/>
      <c r="G111" s="349"/>
      <c r="H111" s="351"/>
      <c r="I111" s="352"/>
      <c r="J111" s="352"/>
      <c r="K111" s="353">
        <f>C111*E111*G111*I111</f>
        <v>0</v>
      </c>
    </row>
    <row r="112" spans="1:11" s="210" customFormat="1" ht="24">
      <c r="A112" s="410">
        <v>9.1999999999999993</v>
      </c>
      <c r="B112" s="411" t="s">
        <v>583</v>
      </c>
      <c r="C112" s="412" t="s">
        <v>336</v>
      </c>
      <c r="D112" s="413"/>
      <c r="E112" s="414"/>
      <c r="F112" s="413"/>
      <c r="G112" s="412"/>
      <c r="H112" s="413"/>
      <c r="I112" s="413"/>
      <c r="J112" s="413"/>
      <c r="K112" s="415" t="e">
        <f>SUM(K113+K122+K124+K127+#REF!+#REF!+#REF!+#REF!)</f>
        <v>#REF!</v>
      </c>
    </row>
    <row r="113" spans="1:11" s="210" customFormat="1" ht="24">
      <c r="A113" s="361" t="s">
        <v>339</v>
      </c>
      <c r="B113" s="362" t="s">
        <v>656</v>
      </c>
      <c r="C113" s="219" t="s">
        <v>336</v>
      </c>
      <c r="D113" s="220"/>
      <c r="E113" s="221"/>
      <c r="F113" s="220"/>
      <c r="G113" s="219"/>
      <c r="H113" s="220"/>
      <c r="I113" s="220"/>
      <c r="J113" s="220"/>
      <c r="K113" s="409">
        <f>K114+K115+K121</f>
        <v>0</v>
      </c>
    </row>
    <row r="114" spans="1:11" s="210" customFormat="1" ht="48">
      <c r="A114" s="232"/>
      <c r="B114" s="233" t="s">
        <v>551</v>
      </c>
      <c r="C114" s="234"/>
      <c r="D114" s="234"/>
      <c r="E114" s="360"/>
      <c r="F114" s="234"/>
      <c r="G114" s="234"/>
      <c r="H114" s="236"/>
      <c r="I114" s="237"/>
      <c r="J114" s="237"/>
      <c r="K114" s="404">
        <f>C114*E114*G114*I114</f>
        <v>0</v>
      </c>
    </row>
    <row r="115" spans="1:11" s="210" customFormat="1" ht="24">
      <c r="A115" s="232"/>
      <c r="B115" s="233" t="s">
        <v>549</v>
      </c>
      <c r="C115" s="234"/>
      <c r="D115" s="234"/>
      <c r="E115" s="235"/>
      <c r="F115" s="234"/>
      <c r="G115" s="234"/>
      <c r="H115" s="236"/>
      <c r="I115" s="237"/>
      <c r="J115" s="237"/>
      <c r="K115" s="404">
        <f>K116+K117+K118+K119+K120</f>
        <v>0</v>
      </c>
    </row>
    <row r="116" spans="1:11" s="210" customFormat="1" ht="24">
      <c r="A116" s="232"/>
      <c r="B116" s="233" t="s">
        <v>552</v>
      </c>
      <c r="C116" s="234"/>
      <c r="D116" s="234"/>
      <c r="E116" s="235"/>
      <c r="F116" s="234"/>
      <c r="G116" s="234"/>
      <c r="H116" s="236"/>
      <c r="I116" s="237"/>
      <c r="J116" s="237"/>
      <c r="K116" s="238">
        <f t="shared" ref="K116:K121" si="1">C116*E116*G116*I116</f>
        <v>0</v>
      </c>
    </row>
    <row r="117" spans="1:11" s="210" customFormat="1" ht="24">
      <c r="A117" s="232"/>
      <c r="B117" s="233" t="s">
        <v>553</v>
      </c>
      <c r="C117" s="234"/>
      <c r="D117" s="234"/>
      <c r="E117" s="235"/>
      <c r="F117" s="234"/>
      <c r="G117" s="234"/>
      <c r="H117" s="236"/>
      <c r="I117" s="237"/>
      <c r="J117" s="237"/>
      <c r="K117" s="238">
        <f t="shared" si="1"/>
        <v>0</v>
      </c>
    </row>
    <row r="118" spans="1:11" s="210" customFormat="1" ht="24">
      <c r="A118" s="232"/>
      <c r="B118" s="233" t="s">
        <v>554</v>
      </c>
      <c r="C118" s="234"/>
      <c r="D118" s="234"/>
      <c r="E118" s="235"/>
      <c r="F118" s="234"/>
      <c r="G118" s="234"/>
      <c r="H118" s="236"/>
      <c r="I118" s="237"/>
      <c r="J118" s="237"/>
      <c r="K118" s="238">
        <f t="shared" si="1"/>
        <v>0</v>
      </c>
    </row>
    <row r="119" spans="1:11" s="210" customFormat="1" ht="24">
      <c r="A119" s="232"/>
      <c r="B119" s="233" t="s">
        <v>555</v>
      </c>
      <c r="C119" s="234"/>
      <c r="D119" s="234"/>
      <c r="E119" s="235"/>
      <c r="F119" s="234"/>
      <c r="G119" s="234"/>
      <c r="H119" s="236"/>
      <c r="I119" s="237"/>
      <c r="J119" s="237"/>
      <c r="K119" s="238">
        <f t="shared" si="1"/>
        <v>0</v>
      </c>
    </row>
    <row r="120" spans="1:11" s="210" customFormat="1" ht="24">
      <c r="A120" s="232"/>
      <c r="B120" s="233" t="s">
        <v>556</v>
      </c>
      <c r="C120" s="234"/>
      <c r="D120" s="234"/>
      <c r="E120" s="235"/>
      <c r="F120" s="234"/>
      <c r="G120" s="234"/>
      <c r="H120" s="236"/>
      <c r="I120" s="237"/>
      <c r="J120" s="237"/>
      <c r="K120" s="238">
        <f t="shared" si="1"/>
        <v>0</v>
      </c>
    </row>
    <row r="121" spans="1:11" s="210" customFormat="1" ht="24">
      <c r="A121" s="347"/>
      <c r="B121" s="348" t="s">
        <v>557</v>
      </c>
      <c r="C121" s="349"/>
      <c r="D121" s="349"/>
      <c r="E121" s="350"/>
      <c r="F121" s="349"/>
      <c r="G121" s="349"/>
      <c r="H121" s="351"/>
      <c r="I121" s="352"/>
      <c r="J121" s="352"/>
      <c r="K121" s="408">
        <f t="shared" si="1"/>
        <v>0</v>
      </c>
    </row>
    <row r="122" spans="1:11" s="210" customFormat="1" ht="24">
      <c r="A122" s="361" t="s">
        <v>343</v>
      </c>
      <c r="B122" s="362" t="s">
        <v>657</v>
      </c>
      <c r="C122" s="219" t="s">
        <v>336</v>
      </c>
      <c r="D122" s="220"/>
      <c r="E122" s="221"/>
      <c r="F122" s="220"/>
      <c r="G122" s="219"/>
      <c r="H122" s="220"/>
      <c r="I122" s="220"/>
      <c r="J122" s="220"/>
      <c r="K122" s="409">
        <f>SUM(K123:K123)</f>
        <v>0</v>
      </c>
    </row>
    <row r="123" spans="1:11" s="210" customFormat="1" ht="24">
      <c r="A123" s="244"/>
      <c r="B123" s="245" t="s">
        <v>558</v>
      </c>
      <c r="C123" s="246"/>
      <c r="D123" s="246"/>
      <c r="E123" s="247"/>
      <c r="F123" s="246"/>
      <c r="G123" s="246"/>
      <c r="H123" s="248"/>
      <c r="I123" s="249"/>
      <c r="J123" s="249"/>
      <c r="K123" s="416">
        <f>C123*E123*G123*I123</f>
        <v>0</v>
      </c>
    </row>
    <row r="124" spans="1:11" s="210" customFormat="1" ht="24">
      <c r="A124" s="361" t="s">
        <v>491</v>
      </c>
      <c r="B124" s="362" t="s">
        <v>658</v>
      </c>
      <c r="C124" s="219" t="s">
        <v>336</v>
      </c>
      <c r="D124" s="220"/>
      <c r="E124" s="221"/>
      <c r="F124" s="220"/>
      <c r="G124" s="219"/>
      <c r="H124" s="220"/>
      <c r="I124" s="220"/>
      <c r="J124" s="220"/>
      <c r="K124" s="409">
        <f>SUM(K125:K126)</f>
        <v>0</v>
      </c>
    </row>
    <row r="125" spans="1:11" s="210" customFormat="1" ht="24">
      <c r="A125" s="232"/>
      <c r="B125" s="233" t="s">
        <v>500</v>
      </c>
      <c r="C125" s="234"/>
      <c r="D125" s="234"/>
      <c r="E125" s="235"/>
      <c r="F125" s="234"/>
      <c r="G125" s="234"/>
      <c r="H125" s="236"/>
      <c r="I125" s="237"/>
      <c r="J125" s="237"/>
      <c r="K125" s="404">
        <f>C125*E125*G125*I125</f>
        <v>0</v>
      </c>
    </row>
    <row r="126" spans="1:11" s="210" customFormat="1" ht="24">
      <c r="A126" s="244"/>
      <c r="B126" s="245" t="s">
        <v>559</v>
      </c>
      <c r="C126" s="246"/>
      <c r="D126" s="246"/>
      <c r="E126" s="247"/>
      <c r="F126" s="246"/>
      <c r="G126" s="246"/>
      <c r="H126" s="248"/>
      <c r="I126" s="249"/>
      <c r="J126" s="249"/>
      <c r="K126" s="416">
        <f>C126*E126*G126*I126</f>
        <v>0</v>
      </c>
    </row>
    <row r="127" spans="1:11" s="210" customFormat="1" ht="24">
      <c r="A127" s="229" t="s">
        <v>492</v>
      </c>
      <c r="B127" s="230" t="s">
        <v>670</v>
      </c>
      <c r="C127" s="225" t="s">
        <v>336</v>
      </c>
      <c r="D127" s="226"/>
      <c r="E127" s="227"/>
      <c r="F127" s="226"/>
      <c r="G127" s="225"/>
      <c r="H127" s="226"/>
      <c r="I127" s="226"/>
      <c r="J127" s="226"/>
      <c r="K127" s="402">
        <f>K128+K129+K137</f>
        <v>0</v>
      </c>
    </row>
    <row r="128" spans="1:11" s="210" customFormat="1" ht="24">
      <c r="A128" s="232"/>
      <c r="B128" s="233" t="s">
        <v>560</v>
      </c>
      <c r="C128" s="234"/>
      <c r="D128" s="234"/>
      <c r="E128" s="235"/>
      <c r="F128" s="234"/>
      <c r="G128" s="234"/>
      <c r="H128" s="236"/>
      <c r="I128" s="237"/>
      <c r="J128" s="237"/>
      <c r="K128" s="404">
        <f>C128*E128*G128*I128</f>
        <v>0</v>
      </c>
    </row>
    <row r="129" spans="1:11" s="210" customFormat="1" ht="24">
      <c r="A129" s="232"/>
      <c r="B129" s="233" t="s">
        <v>549</v>
      </c>
      <c r="C129" s="234"/>
      <c r="D129" s="234"/>
      <c r="E129" s="235"/>
      <c r="F129" s="234"/>
      <c r="G129" s="234"/>
      <c r="H129" s="236"/>
      <c r="I129" s="237"/>
      <c r="J129" s="237"/>
      <c r="K129" s="404">
        <f>SUM(K130:K136)</f>
        <v>0</v>
      </c>
    </row>
    <row r="130" spans="1:11" s="210" customFormat="1" ht="24">
      <c r="A130" s="347"/>
      <c r="B130" s="348" t="s">
        <v>561</v>
      </c>
      <c r="C130" s="349"/>
      <c r="D130" s="349"/>
      <c r="E130" s="350"/>
      <c r="F130" s="349"/>
      <c r="G130" s="349"/>
      <c r="H130" s="351"/>
      <c r="I130" s="352"/>
      <c r="J130" s="352"/>
      <c r="K130" s="238">
        <f t="shared" ref="K130:K136" si="2">C130*E130*G130*I130</f>
        <v>0</v>
      </c>
    </row>
    <row r="131" spans="1:11" s="210" customFormat="1" ht="24">
      <c r="A131" s="347"/>
      <c r="B131" s="348" t="s">
        <v>562</v>
      </c>
      <c r="C131" s="349"/>
      <c r="D131" s="349"/>
      <c r="E131" s="350"/>
      <c r="F131" s="349"/>
      <c r="G131" s="349"/>
      <c r="H131" s="351"/>
      <c r="I131" s="352"/>
      <c r="J131" s="352"/>
      <c r="K131" s="238">
        <f t="shared" si="2"/>
        <v>0</v>
      </c>
    </row>
    <row r="132" spans="1:11" s="210" customFormat="1" ht="24">
      <c r="A132" s="347"/>
      <c r="B132" s="348" t="s">
        <v>563</v>
      </c>
      <c r="C132" s="349"/>
      <c r="D132" s="349"/>
      <c r="E132" s="350"/>
      <c r="F132" s="349"/>
      <c r="G132" s="349"/>
      <c r="H132" s="351"/>
      <c r="I132" s="352"/>
      <c r="J132" s="352"/>
      <c r="K132" s="238">
        <f t="shared" si="2"/>
        <v>0</v>
      </c>
    </row>
    <row r="133" spans="1:11" s="210" customFormat="1" ht="24">
      <c r="A133" s="347"/>
      <c r="B133" s="348" t="s">
        <v>564</v>
      </c>
      <c r="C133" s="349"/>
      <c r="D133" s="349"/>
      <c r="E133" s="350"/>
      <c r="F133" s="349"/>
      <c r="G133" s="349"/>
      <c r="H133" s="351"/>
      <c r="I133" s="352"/>
      <c r="J133" s="352"/>
      <c r="K133" s="353">
        <f t="shared" si="2"/>
        <v>0</v>
      </c>
    </row>
    <row r="134" spans="1:11" s="210" customFormat="1" ht="24">
      <c r="A134" s="232"/>
      <c r="B134" s="233" t="s">
        <v>565</v>
      </c>
      <c r="C134" s="234"/>
      <c r="D134" s="234"/>
      <c r="E134" s="235"/>
      <c r="F134" s="234"/>
      <c r="G134" s="234"/>
      <c r="H134" s="236"/>
      <c r="I134" s="237"/>
      <c r="J134" s="237"/>
      <c r="K134" s="238">
        <f t="shared" si="2"/>
        <v>0</v>
      </c>
    </row>
    <row r="135" spans="1:11" s="210" customFormat="1" ht="24">
      <c r="A135" s="232"/>
      <c r="B135" s="233" t="s">
        <v>566</v>
      </c>
      <c r="C135" s="234"/>
      <c r="D135" s="234"/>
      <c r="E135" s="235"/>
      <c r="F135" s="234"/>
      <c r="G135" s="234"/>
      <c r="H135" s="236"/>
      <c r="I135" s="237"/>
      <c r="J135" s="237"/>
      <c r="K135" s="238">
        <f t="shared" si="2"/>
        <v>0</v>
      </c>
    </row>
    <row r="136" spans="1:11" s="210" customFormat="1" ht="24">
      <c r="A136" s="232"/>
      <c r="B136" s="233" t="s">
        <v>567</v>
      </c>
      <c r="C136" s="234"/>
      <c r="D136" s="234"/>
      <c r="E136" s="235"/>
      <c r="F136" s="234"/>
      <c r="G136" s="234"/>
      <c r="H136" s="236"/>
      <c r="I136" s="237"/>
      <c r="J136" s="237"/>
      <c r="K136" s="238">
        <f t="shared" si="2"/>
        <v>0</v>
      </c>
    </row>
    <row r="137" spans="1:11" s="210" customFormat="1" ht="24">
      <c r="A137" s="244"/>
      <c r="B137" s="245" t="s">
        <v>568</v>
      </c>
      <c r="C137" s="246"/>
      <c r="D137" s="246"/>
      <c r="E137" s="247"/>
      <c r="F137" s="246"/>
      <c r="G137" s="246"/>
      <c r="H137" s="248"/>
      <c r="I137" s="249"/>
      <c r="J137" s="249"/>
      <c r="K137" s="416">
        <f>C137*E137*G137*I137</f>
        <v>0</v>
      </c>
    </row>
    <row r="138" spans="1:11" s="210" customFormat="1" ht="24">
      <c r="A138" s="223">
        <v>4.3</v>
      </c>
      <c r="B138" s="224" t="s">
        <v>584</v>
      </c>
      <c r="C138" s="225" t="s">
        <v>336</v>
      </c>
      <c r="D138" s="226"/>
      <c r="E138" s="227"/>
      <c r="F138" s="226"/>
      <c r="G138" s="225"/>
      <c r="H138" s="226"/>
      <c r="I138" s="226"/>
      <c r="J138" s="226"/>
      <c r="K138" s="417" t="e">
        <f>SUM(K139+K152+K160+#REF!+#REF!+#REF!+#REF!+#REF!+#REF!+#REF!+#REF!+#REF!)</f>
        <v>#REF!</v>
      </c>
    </row>
    <row r="139" spans="1:11" s="210" customFormat="1" ht="24">
      <c r="A139" s="361" t="s">
        <v>339</v>
      </c>
      <c r="B139" s="362" t="s">
        <v>661</v>
      </c>
      <c r="C139" s="219" t="s">
        <v>336</v>
      </c>
      <c r="D139" s="220"/>
      <c r="E139" s="221"/>
      <c r="F139" s="220"/>
      <c r="G139" s="219"/>
      <c r="H139" s="220"/>
      <c r="I139" s="220"/>
      <c r="J139" s="220"/>
      <c r="K139" s="409">
        <f>K140+K145+K151</f>
        <v>0</v>
      </c>
    </row>
    <row r="140" spans="1:11" s="210" customFormat="1" ht="24">
      <c r="A140" s="232"/>
      <c r="B140" s="233" t="s">
        <v>513</v>
      </c>
      <c r="C140" s="234"/>
      <c r="D140" s="234"/>
      <c r="E140" s="235"/>
      <c r="F140" s="234"/>
      <c r="G140" s="234"/>
      <c r="H140" s="236"/>
      <c r="I140" s="237"/>
      <c r="J140" s="237"/>
      <c r="K140" s="404">
        <f>K141+K142+K143+K144</f>
        <v>0</v>
      </c>
    </row>
    <row r="141" spans="1:11" s="210" customFormat="1" ht="24">
      <c r="A141" s="232"/>
      <c r="B141" s="233" t="s">
        <v>570</v>
      </c>
      <c r="C141" s="234"/>
      <c r="D141" s="234"/>
      <c r="E141" s="235"/>
      <c r="F141" s="234"/>
      <c r="G141" s="234"/>
      <c r="H141" s="236"/>
      <c r="I141" s="237"/>
      <c r="J141" s="237"/>
      <c r="K141" s="238">
        <f t="shared" ref="K141:K151" si="3">C141*E141*G141*I141</f>
        <v>0</v>
      </c>
    </row>
    <row r="142" spans="1:11" s="210" customFormat="1" ht="24">
      <c r="A142" s="232"/>
      <c r="B142" s="233" t="s">
        <v>571</v>
      </c>
      <c r="C142" s="234"/>
      <c r="D142" s="234"/>
      <c r="E142" s="235"/>
      <c r="F142" s="234"/>
      <c r="G142" s="234"/>
      <c r="H142" s="236"/>
      <c r="I142" s="237"/>
      <c r="J142" s="237"/>
      <c r="K142" s="238">
        <f t="shared" si="3"/>
        <v>0</v>
      </c>
    </row>
    <row r="143" spans="1:11" s="210" customFormat="1" ht="24">
      <c r="A143" s="232"/>
      <c r="B143" s="233" t="s">
        <v>572</v>
      </c>
      <c r="C143" s="234"/>
      <c r="D143" s="234"/>
      <c r="E143" s="235"/>
      <c r="F143" s="234"/>
      <c r="G143" s="234"/>
      <c r="H143" s="236"/>
      <c r="I143" s="237"/>
      <c r="J143" s="237"/>
      <c r="K143" s="238">
        <f t="shared" si="3"/>
        <v>0</v>
      </c>
    </row>
    <row r="144" spans="1:11" s="210" customFormat="1" ht="24">
      <c r="A144" s="232"/>
      <c r="B144" s="233" t="s">
        <v>573</v>
      </c>
      <c r="C144" s="234"/>
      <c r="D144" s="234"/>
      <c r="E144" s="235"/>
      <c r="F144" s="234"/>
      <c r="G144" s="234"/>
      <c r="H144" s="236"/>
      <c r="I144" s="237"/>
      <c r="J144" s="237"/>
      <c r="K144" s="238">
        <f t="shared" si="3"/>
        <v>0</v>
      </c>
    </row>
    <row r="145" spans="1:11" s="210" customFormat="1" ht="24">
      <c r="A145" s="232"/>
      <c r="B145" s="233" t="s">
        <v>549</v>
      </c>
      <c r="C145" s="234"/>
      <c r="D145" s="234"/>
      <c r="E145" s="235"/>
      <c r="F145" s="234"/>
      <c r="G145" s="234"/>
      <c r="H145" s="236"/>
      <c r="I145" s="237"/>
      <c r="J145" s="237"/>
      <c r="K145" s="404">
        <f>K146+K147+K148+K149+K150</f>
        <v>0</v>
      </c>
    </row>
    <row r="146" spans="1:11" s="210" customFormat="1" ht="24">
      <c r="A146" s="347"/>
      <c r="B146" s="348" t="s">
        <v>550</v>
      </c>
      <c r="C146" s="349"/>
      <c r="D146" s="349"/>
      <c r="E146" s="350"/>
      <c r="F146" s="349"/>
      <c r="G146" s="349"/>
      <c r="H146" s="351"/>
      <c r="I146" s="352"/>
      <c r="J146" s="352"/>
      <c r="K146" s="238">
        <f t="shared" si="3"/>
        <v>0</v>
      </c>
    </row>
    <row r="147" spans="1:11" s="210" customFormat="1" ht="24">
      <c r="A147" s="347"/>
      <c r="B147" s="348" t="s">
        <v>569</v>
      </c>
      <c r="C147" s="349"/>
      <c r="D147" s="349"/>
      <c r="E147" s="350"/>
      <c r="F147" s="349"/>
      <c r="G147" s="349"/>
      <c r="H147" s="351"/>
      <c r="I147" s="352"/>
      <c r="J147" s="352"/>
      <c r="K147" s="238">
        <f t="shared" si="3"/>
        <v>0</v>
      </c>
    </row>
    <row r="148" spans="1:11" s="210" customFormat="1" ht="24">
      <c r="A148" s="347"/>
      <c r="B148" s="348" t="s">
        <v>574</v>
      </c>
      <c r="C148" s="349"/>
      <c r="D148" s="349"/>
      <c r="E148" s="350"/>
      <c r="F148" s="349"/>
      <c r="G148" s="349"/>
      <c r="H148" s="351"/>
      <c r="I148" s="352"/>
      <c r="J148" s="352"/>
      <c r="K148" s="238">
        <f t="shared" si="3"/>
        <v>0</v>
      </c>
    </row>
    <row r="149" spans="1:11" s="210" customFormat="1" ht="24">
      <c r="A149" s="347"/>
      <c r="B149" s="348" t="s">
        <v>575</v>
      </c>
      <c r="C149" s="349"/>
      <c r="D149" s="349"/>
      <c r="E149" s="350"/>
      <c r="F149" s="349"/>
      <c r="G149" s="349"/>
      <c r="H149" s="351"/>
      <c r="I149" s="352"/>
      <c r="J149" s="352"/>
      <c r="K149" s="238">
        <f t="shared" si="3"/>
        <v>0</v>
      </c>
    </row>
    <row r="150" spans="1:11" s="210" customFormat="1" ht="48">
      <c r="A150" s="347"/>
      <c r="B150" s="348" t="s">
        <v>576</v>
      </c>
      <c r="C150" s="349"/>
      <c r="D150" s="349"/>
      <c r="E150" s="350"/>
      <c r="F150" s="349"/>
      <c r="G150" s="349"/>
      <c r="H150" s="351"/>
      <c r="I150" s="352"/>
      <c r="J150" s="352"/>
      <c r="K150" s="238">
        <f t="shared" si="3"/>
        <v>0</v>
      </c>
    </row>
    <row r="151" spans="1:11" s="210" customFormat="1" ht="24">
      <c r="A151" s="244"/>
      <c r="B151" s="245" t="s">
        <v>558</v>
      </c>
      <c r="C151" s="246"/>
      <c r="D151" s="246"/>
      <c r="E151" s="247"/>
      <c r="F151" s="246"/>
      <c r="G151" s="246"/>
      <c r="H151" s="248"/>
      <c r="I151" s="249"/>
      <c r="J151" s="249"/>
      <c r="K151" s="404">
        <f t="shared" si="3"/>
        <v>0</v>
      </c>
    </row>
    <row r="152" spans="1:11" s="210" customFormat="1" ht="24">
      <c r="A152" s="361" t="s">
        <v>343</v>
      </c>
      <c r="B152" s="362" t="s">
        <v>657</v>
      </c>
      <c r="C152" s="219" t="s">
        <v>336</v>
      </c>
      <c r="D152" s="220"/>
      <c r="E152" s="221"/>
      <c r="F152" s="220"/>
      <c r="G152" s="219"/>
      <c r="H152" s="220"/>
      <c r="I152" s="220"/>
      <c r="J152" s="220"/>
      <c r="K152" s="409">
        <f>K153+K154+K159</f>
        <v>0</v>
      </c>
    </row>
    <row r="153" spans="1:11" s="210" customFormat="1" ht="24">
      <c r="A153" s="232"/>
      <c r="B153" s="233" t="s">
        <v>577</v>
      </c>
      <c r="C153" s="234"/>
      <c r="D153" s="234"/>
      <c r="E153" s="235"/>
      <c r="F153" s="234"/>
      <c r="G153" s="234"/>
      <c r="H153" s="236"/>
      <c r="I153" s="237"/>
      <c r="J153" s="237"/>
      <c r="K153" s="404">
        <f>C153*E153*G153*I153</f>
        <v>0</v>
      </c>
    </row>
    <row r="154" spans="1:11" s="210" customFormat="1" ht="24">
      <c r="A154" s="232"/>
      <c r="B154" s="233" t="s">
        <v>549</v>
      </c>
      <c r="C154" s="234"/>
      <c r="D154" s="234"/>
      <c r="E154" s="235"/>
      <c r="F154" s="234"/>
      <c r="G154" s="234"/>
      <c r="H154" s="236"/>
      <c r="I154" s="237"/>
      <c r="J154" s="237"/>
      <c r="K154" s="404">
        <f>K155+K156+K157+K158</f>
        <v>0</v>
      </c>
    </row>
    <row r="155" spans="1:11" s="210" customFormat="1" ht="24">
      <c r="A155" s="347"/>
      <c r="B155" s="348" t="s">
        <v>578</v>
      </c>
      <c r="C155" s="349"/>
      <c r="D155" s="349"/>
      <c r="E155" s="350"/>
      <c r="F155" s="349"/>
      <c r="G155" s="349"/>
      <c r="H155" s="351"/>
      <c r="I155" s="352"/>
      <c r="J155" s="352"/>
      <c r="K155" s="238">
        <f t="shared" ref="K155:K158" si="4">C155*E155*G155*I155</f>
        <v>0</v>
      </c>
    </row>
    <row r="156" spans="1:11" s="210" customFormat="1" ht="24">
      <c r="A156" s="347"/>
      <c r="B156" s="348" t="s">
        <v>579</v>
      </c>
      <c r="C156" s="349"/>
      <c r="D156" s="349"/>
      <c r="E156" s="350"/>
      <c r="F156" s="349"/>
      <c r="G156" s="349"/>
      <c r="H156" s="351"/>
      <c r="I156" s="352"/>
      <c r="J156" s="352"/>
      <c r="K156" s="238">
        <f t="shared" si="4"/>
        <v>0</v>
      </c>
    </row>
    <row r="157" spans="1:11" s="210" customFormat="1" ht="24">
      <c r="A157" s="347"/>
      <c r="B157" s="348" t="s">
        <v>580</v>
      </c>
      <c r="C157" s="349"/>
      <c r="D157" s="349"/>
      <c r="E157" s="350"/>
      <c r="F157" s="349"/>
      <c r="G157" s="349"/>
      <c r="H157" s="351"/>
      <c r="I157" s="352"/>
      <c r="J157" s="352"/>
      <c r="K157" s="238">
        <f t="shared" si="4"/>
        <v>0</v>
      </c>
    </row>
    <row r="158" spans="1:11" s="210" customFormat="1" ht="48">
      <c r="A158" s="347"/>
      <c r="B158" s="348" t="s">
        <v>581</v>
      </c>
      <c r="C158" s="349"/>
      <c r="D158" s="349"/>
      <c r="E158" s="350"/>
      <c r="F158" s="349"/>
      <c r="G158" s="349"/>
      <c r="H158" s="351"/>
      <c r="I158" s="352"/>
      <c r="J158" s="352"/>
      <c r="K158" s="238">
        <f t="shared" si="4"/>
        <v>0</v>
      </c>
    </row>
    <row r="159" spans="1:11" s="210" customFormat="1" ht="24">
      <c r="A159" s="244"/>
      <c r="B159" s="245" t="s">
        <v>558</v>
      </c>
      <c r="C159" s="246"/>
      <c r="D159" s="246"/>
      <c r="E159" s="247"/>
      <c r="F159" s="246"/>
      <c r="G159" s="246"/>
      <c r="H159" s="248"/>
      <c r="I159" s="249"/>
      <c r="J159" s="249"/>
      <c r="K159" s="416">
        <f>C159*E159*G159*I159</f>
        <v>0</v>
      </c>
    </row>
    <row r="160" spans="1:11" s="210" customFormat="1" ht="24">
      <c r="A160" s="361" t="s">
        <v>491</v>
      </c>
      <c r="B160" s="362" t="s">
        <v>658</v>
      </c>
      <c r="C160" s="219" t="s">
        <v>336</v>
      </c>
      <c r="D160" s="220"/>
      <c r="E160" s="221"/>
      <c r="F160" s="220"/>
      <c r="G160" s="219"/>
      <c r="H160" s="220"/>
      <c r="I160" s="220"/>
      <c r="J160" s="220"/>
      <c r="K160" s="363"/>
    </row>
    <row r="161" spans="1:11" s="210" customFormat="1" ht="24">
      <c r="A161" s="232"/>
      <c r="B161" s="233" t="s">
        <v>513</v>
      </c>
      <c r="C161" s="234"/>
      <c r="D161" s="234"/>
      <c r="E161" s="235"/>
      <c r="F161" s="234"/>
      <c r="G161" s="234"/>
      <c r="H161" s="236"/>
      <c r="I161" s="237"/>
      <c r="J161" s="237"/>
      <c r="K161" s="238">
        <f>C161*E161*G161*I161</f>
        <v>0</v>
      </c>
    </row>
    <row r="162" spans="1:11" s="210" customFormat="1" ht="24">
      <c r="A162" s="232"/>
      <c r="B162" s="233" t="s">
        <v>549</v>
      </c>
      <c r="C162" s="234"/>
      <c r="D162" s="234"/>
      <c r="E162" s="235"/>
      <c r="F162" s="234"/>
      <c r="G162" s="234"/>
      <c r="H162" s="236"/>
      <c r="I162" s="237"/>
      <c r="J162" s="237"/>
      <c r="K162" s="238">
        <f>C162*E162*G162*I162</f>
        <v>0</v>
      </c>
    </row>
    <row r="163" spans="1:11" s="210" customFormat="1" ht="24">
      <c r="A163" s="244"/>
      <c r="B163" s="245" t="s">
        <v>558</v>
      </c>
      <c r="C163" s="246"/>
      <c r="D163" s="246"/>
      <c r="E163" s="247"/>
      <c r="F163" s="246"/>
      <c r="G163" s="246"/>
      <c r="H163" s="248"/>
      <c r="I163" s="249"/>
      <c r="J163" s="249"/>
      <c r="K163" s="250">
        <f>C163*E163*G163*I163</f>
        <v>0</v>
      </c>
    </row>
  </sheetData>
  <pageMargins left="0.70866141732283472" right="0.70866141732283472" top="0.39370078740157483" bottom="0.43307086614173229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K179"/>
  <sheetViews>
    <sheetView tabSelected="1" topLeftCell="A153" workbookViewId="0">
      <selection activeCell="C152" sqref="C152"/>
    </sheetView>
  </sheetViews>
  <sheetFormatPr defaultRowHeight="15" outlineLevelRow="1"/>
  <cols>
    <col min="1" max="1" width="8.85546875" style="203" customWidth="1"/>
    <col min="2" max="2" width="47.85546875" style="204" customWidth="1"/>
    <col min="4" max="4" width="9.28515625" customWidth="1"/>
    <col min="11" max="11" width="14.85546875" customWidth="1"/>
  </cols>
  <sheetData>
    <row r="1" spans="1:11" s="190" customFormat="1" ht="21" customHeight="1">
      <c r="A1" s="189"/>
      <c r="C1" s="191" t="s">
        <v>671</v>
      </c>
      <c r="D1" s="192"/>
      <c r="E1" s="192"/>
      <c r="F1" s="192"/>
      <c r="G1" s="192"/>
      <c r="H1" s="192"/>
      <c r="I1" s="193"/>
      <c r="J1" s="194"/>
      <c r="K1" s="194" t="s">
        <v>324</v>
      </c>
    </row>
    <row r="2" spans="1:11" s="197" customFormat="1" ht="24" customHeight="1">
      <c r="A2" s="195"/>
      <c r="B2" s="195"/>
      <c r="C2" s="196"/>
      <c r="E2" s="198" t="s">
        <v>325</v>
      </c>
      <c r="F2" s="196"/>
      <c r="G2" s="196"/>
      <c r="H2" s="196"/>
      <c r="I2" s="196"/>
      <c r="J2" s="194"/>
      <c r="K2" s="194"/>
    </row>
    <row r="3" spans="1:11" s="197" customFormat="1" ht="24" customHeight="1">
      <c r="A3" s="195"/>
      <c r="B3" s="199"/>
      <c r="C3" s="200" t="s">
        <v>538</v>
      </c>
      <c r="D3" s="201"/>
      <c r="E3" s="200"/>
      <c r="F3" s="200"/>
      <c r="G3" s="200"/>
      <c r="H3" s="200"/>
      <c r="I3" s="196"/>
      <c r="J3" s="194"/>
      <c r="K3" s="194"/>
    </row>
    <row r="4" spans="1:11" s="197" customFormat="1" ht="24" customHeight="1">
      <c r="A4" s="195"/>
      <c r="B4" s="199"/>
      <c r="C4" s="202" t="s">
        <v>326</v>
      </c>
      <c r="D4" s="201"/>
      <c r="E4" s="200"/>
      <c r="F4" s="200"/>
      <c r="G4" s="200"/>
      <c r="H4" s="200"/>
      <c r="I4" s="196"/>
      <c r="J4" s="194"/>
      <c r="K4" s="194"/>
    </row>
    <row r="5" spans="1:11" ht="19.899999999999999" customHeight="1"/>
    <row r="6" spans="1:11" s="210" customFormat="1" ht="21" customHeight="1">
      <c r="A6" s="205" t="s">
        <v>164</v>
      </c>
      <c r="B6" s="205" t="s">
        <v>327</v>
      </c>
      <c r="C6" s="206" t="s">
        <v>328</v>
      </c>
      <c r="D6" s="207"/>
      <c r="E6" s="206" t="s">
        <v>329</v>
      </c>
      <c r="F6" s="207"/>
      <c r="G6" s="208" t="s">
        <v>330</v>
      </c>
      <c r="H6" s="208"/>
      <c r="I6" s="206" t="s">
        <v>331</v>
      </c>
      <c r="J6" s="207"/>
      <c r="K6" s="209" t="s">
        <v>0</v>
      </c>
    </row>
    <row r="7" spans="1:11" s="197" customFormat="1" ht="24">
      <c r="A7" s="211" t="s">
        <v>171</v>
      </c>
      <c r="B7" s="212"/>
      <c r="C7" s="213" t="s">
        <v>332</v>
      </c>
      <c r="D7" s="214" t="s">
        <v>10</v>
      </c>
      <c r="E7" s="215" t="s">
        <v>332</v>
      </c>
      <c r="F7" s="214" t="s">
        <v>10</v>
      </c>
      <c r="G7" s="213" t="s">
        <v>11</v>
      </c>
      <c r="H7" s="214" t="s">
        <v>333</v>
      </c>
      <c r="I7" s="214" t="s">
        <v>332</v>
      </c>
      <c r="J7" s="216" t="s">
        <v>334</v>
      </c>
      <c r="K7" s="213" t="s">
        <v>335</v>
      </c>
    </row>
    <row r="8" spans="1:11" s="197" customFormat="1" ht="24">
      <c r="A8" s="217">
        <v>1</v>
      </c>
      <c r="B8" s="218" t="s">
        <v>167</v>
      </c>
      <c r="C8" s="219" t="s">
        <v>336</v>
      </c>
      <c r="D8" s="220"/>
      <c r="E8" s="221"/>
      <c r="F8" s="220"/>
      <c r="G8" s="219"/>
      <c r="H8" s="220"/>
      <c r="I8" s="220"/>
      <c r="J8" s="220"/>
      <c r="K8" s="222">
        <f>K9+K18</f>
        <v>0</v>
      </c>
    </row>
    <row r="9" spans="1:11" s="197" customFormat="1" ht="24.6" hidden="1" customHeight="1" outlineLevel="1">
      <c r="A9" s="223" t="s">
        <v>337</v>
      </c>
      <c r="B9" s="224" t="s">
        <v>338</v>
      </c>
      <c r="C9" s="225" t="s">
        <v>336</v>
      </c>
      <c r="D9" s="226"/>
      <c r="E9" s="227"/>
      <c r="F9" s="226"/>
      <c r="G9" s="225"/>
      <c r="H9" s="226"/>
      <c r="I9" s="226"/>
      <c r="J9" s="226"/>
      <c r="K9" s="228">
        <f>K10+K14</f>
        <v>0</v>
      </c>
    </row>
    <row r="10" spans="1:11" s="197" customFormat="1" ht="96" hidden="1" outlineLevel="1">
      <c r="A10" s="229" t="s">
        <v>339</v>
      </c>
      <c r="B10" s="230" t="s">
        <v>340</v>
      </c>
      <c r="C10" s="225" t="s">
        <v>336</v>
      </c>
      <c r="D10" s="226"/>
      <c r="E10" s="227"/>
      <c r="F10" s="226"/>
      <c r="G10" s="225"/>
      <c r="H10" s="226"/>
      <c r="I10" s="226"/>
      <c r="J10" s="226"/>
      <c r="K10" s="231">
        <f>SUM(K11:K13)</f>
        <v>0</v>
      </c>
    </row>
    <row r="11" spans="1:11" s="197" customFormat="1" ht="48" hidden="1" outlineLevel="1">
      <c r="A11" s="232" t="s">
        <v>341</v>
      </c>
      <c r="B11" s="233" t="s">
        <v>342</v>
      </c>
      <c r="C11" s="234"/>
      <c r="D11" s="234"/>
      <c r="E11" s="235"/>
      <c r="F11" s="234"/>
      <c r="G11" s="234"/>
      <c r="H11" s="236"/>
      <c r="I11" s="237"/>
      <c r="J11" s="237"/>
      <c r="K11" s="238">
        <f>C11*E11*G11*I11</f>
        <v>0</v>
      </c>
    </row>
    <row r="12" spans="1:11" s="197" customFormat="1" ht="48" hidden="1" outlineLevel="1">
      <c r="A12" s="232"/>
      <c r="B12" s="233" t="s">
        <v>342</v>
      </c>
      <c r="C12" s="234"/>
      <c r="D12" s="234"/>
      <c r="E12" s="235"/>
      <c r="F12" s="234"/>
      <c r="G12" s="234"/>
      <c r="H12" s="236"/>
      <c r="I12" s="237"/>
      <c r="J12" s="237"/>
      <c r="K12" s="238">
        <f>C12*E12*G12*I12</f>
        <v>0</v>
      </c>
    </row>
    <row r="13" spans="1:11" s="197" customFormat="1" ht="25.15" hidden="1" customHeight="1" outlineLevel="1">
      <c r="A13" s="232"/>
      <c r="B13" s="233" t="s">
        <v>342</v>
      </c>
      <c r="C13" s="234"/>
      <c r="D13" s="234"/>
      <c r="E13" s="235"/>
      <c r="F13" s="234"/>
      <c r="G13" s="234"/>
      <c r="H13" s="236"/>
      <c r="I13" s="237"/>
      <c r="J13" s="237"/>
      <c r="K13" s="238">
        <f>C13*E13*G13*I13</f>
        <v>0</v>
      </c>
    </row>
    <row r="14" spans="1:11" s="197" customFormat="1" ht="96" hidden="1" outlineLevel="1">
      <c r="A14" s="229" t="s">
        <v>343</v>
      </c>
      <c r="B14" s="230" t="s">
        <v>344</v>
      </c>
      <c r="C14" s="225" t="s">
        <v>336</v>
      </c>
      <c r="D14" s="226"/>
      <c r="E14" s="227"/>
      <c r="F14" s="226"/>
      <c r="G14" s="225"/>
      <c r="H14" s="226"/>
      <c r="I14" s="226"/>
      <c r="J14" s="226"/>
      <c r="K14" s="231">
        <f>SUM(K15:K17)</f>
        <v>0</v>
      </c>
    </row>
    <row r="15" spans="1:11" s="197" customFormat="1" ht="48" hidden="1" outlineLevel="1">
      <c r="A15" s="232"/>
      <c r="B15" s="233" t="s">
        <v>342</v>
      </c>
      <c r="C15" s="234"/>
      <c r="D15" s="234"/>
      <c r="E15" s="235"/>
      <c r="F15" s="234"/>
      <c r="G15" s="234"/>
      <c r="H15" s="236"/>
      <c r="I15" s="237"/>
      <c r="J15" s="237"/>
      <c r="K15" s="238">
        <f>C15*E15*G15*I15</f>
        <v>0</v>
      </c>
    </row>
    <row r="16" spans="1:11" s="197" customFormat="1" ht="48" hidden="1" outlineLevel="1">
      <c r="A16" s="232"/>
      <c r="B16" s="233" t="s">
        <v>342</v>
      </c>
      <c r="C16" s="234"/>
      <c r="D16" s="234"/>
      <c r="E16" s="235"/>
      <c r="F16" s="234"/>
      <c r="G16" s="234"/>
      <c r="H16" s="236"/>
      <c r="I16" s="237"/>
      <c r="J16" s="237"/>
      <c r="K16" s="238">
        <f>C16*E16*G16*I16</f>
        <v>0</v>
      </c>
    </row>
    <row r="17" spans="1:11" s="197" customFormat="1" ht="48" hidden="1" outlineLevel="1">
      <c r="A17" s="232"/>
      <c r="B17" s="233" t="s">
        <v>342</v>
      </c>
      <c r="C17" s="234"/>
      <c r="D17" s="234"/>
      <c r="E17" s="235"/>
      <c r="F17" s="234"/>
      <c r="G17" s="234"/>
      <c r="H17" s="236"/>
      <c r="I17" s="237"/>
      <c r="J17" s="237"/>
      <c r="K17" s="238">
        <f>C17*E17*G17*I17</f>
        <v>0</v>
      </c>
    </row>
    <row r="18" spans="1:11" s="197" customFormat="1" ht="24.6" hidden="1" customHeight="1" outlineLevel="1">
      <c r="A18" s="223" t="s">
        <v>345</v>
      </c>
      <c r="B18" s="224" t="s">
        <v>338</v>
      </c>
      <c r="C18" s="225" t="s">
        <v>336</v>
      </c>
      <c r="D18" s="226"/>
      <c r="E18" s="227"/>
      <c r="F18" s="226"/>
      <c r="G18" s="225"/>
      <c r="H18" s="226"/>
      <c r="I18" s="226"/>
      <c r="J18" s="226"/>
      <c r="K18" s="228">
        <f>K19+K23</f>
        <v>0</v>
      </c>
    </row>
    <row r="19" spans="1:11" s="197" customFormat="1" ht="96" hidden="1" outlineLevel="1">
      <c r="A19" s="229" t="s">
        <v>339</v>
      </c>
      <c r="B19" s="230" t="s">
        <v>340</v>
      </c>
      <c r="C19" s="225" t="s">
        <v>336</v>
      </c>
      <c r="D19" s="226"/>
      <c r="E19" s="227"/>
      <c r="F19" s="226"/>
      <c r="G19" s="225"/>
      <c r="H19" s="226"/>
      <c r="I19" s="226"/>
      <c r="J19" s="226"/>
      <c r="K19" s="231">
        <f>SUM(K20:K22)</f>
        <v>0</v>
      </c>
    </row>
    <row r="20" spans="1:11" s="197" customFormat="1" ht="48" hidden="1" outlineLevel="1">
      <c r="A20" s="232"/>
      <c r="B20" s="233" t="s">
        <v>342</v>
      </c>
      <c r="C20" s="234"/>
      <c r="D20" s="234"/>
      <c r="E20" s="235"/>
      <c r="F20" s="234"/>
      <c r="G20" s="234"/>
      <c r="H20" s="236"/>
      <c r="I20" s="237"/>
      <c r="J20" s="237"/>
      <c r="K20" s="238">
        <f>C20*E20*G20*I20</f>
        <v>0</v>
      </c>
    </row>
    <row r="21" spans="1:11" s="197" customFormat="1" ht="48" hidden="1" outlineLevel="1">
      <c r="A21" s="232"/>
      <c r="B21" s="233" t="s">
        <v>342</v>
      </c>
      <c r="C21" s="234"/>
      <c r="D21" s="234"/>
      <c r="E21" s="235"/>
      <c r="F21" s="234"/>
      <c r="G21" s="234"/>
      <c r="H21" s="236"/>
      <c r="I21" s="237"/>
      <c r="J21" s="237"/>
      <c r="K21" s="238">
        <f>C21*E21*G21*I21</f>
        <v>0</v>
      </c>
    </row>
    <row r="22" spans="1:11" s="197" customFormat="1" ht="25.15" hidden="1" customHeight="1" outlineLevel="1">
      <c r="A22" s="232"/>
      <c r="B22" s="233" t="s">
        <v>342</v>
      </c>
      <c r="C22" s="234"/>
      <c r="D22" s="234"/>
      <c r="E22" s="235"/>
      <c r="F22" s="234"/>
      <c r="G22" s="234"/>
      <c r="H22" s="236"/>
      <c r="I22" s="237"/>
      <c r="J22" s="237"/>
      <c r="K22" s="238">
        <f>C22*E22*G22*I22</f>
        <v>0</v>
      </c>
    </row>
    <row r="23" spans="1:11" s="197" customFormat="1" ht="96" hidden="1" outlineLevel="1">
      <c r="A23" s="229" t="s">
        <v>343</v>
      </c>
      <c r="B23" s="230" t="s">
        <v>344</v>
      </c>
      <c r="C23" s="225" t="s">
        <v>336</v>
      </c>
      <c r="D23" s="226"/>
      <c r="E23" s="227"/>
      <c r="F23" s="226"/>
      <c r="G23" s="225"/>
      <c r="H23" s="226"/>
      <c r="I23" s="226"/>
      <c r="J23" s="226"/>
      <c r="K23" s="231">
        <f>SUM(K24:K26)</f>
        <v>0</v>
      </c>
    </row>
    <row r="24" spans="1:11" s="197" customFormat="1" ht="48" hidden="1" outlineLevel="1">
      <c r="A24" s="232"/>
      <c r="B24" s="233" t="s">
        <v>342</v>
      </c>
      <c r="C24" s="234"/>
      <c r="D24" s="234"/>
      <c r="E24" s="235"/>
      <c r="F24" s="234"/>
      <c r="G24" s="234"/>
      <c r="H24" s="236"/>
      <c r="I24" s="237"/>
      <c r="J24" s="237"/>
      <c r="K24" s="238">
        <f>C24*E24*G24*I24</f>
        <v>0</v>
      </c>
    </row>
    <row r="25" spans="1:11" s="197" customFormat="1" ht="48" hidden="1" outlineLevel="1">
      <c r="A25" s="232"/>
      <c r="B25" s="233" t="s">
        <v>342</v>
      </c>
      <c r="C25" s="234"/>
      <c r="D25" s="234"/>
      <c r="E25" s="235"/>
      <c r="F25" s="234"/>
      <c r="G25" s="234"/>
      <c r="H25" s="236"/>
      <c r="I25" s="237"/>
      <c r="J25" s="237"/>
      <c r="K25" s="238">
        <f>C25*E25*G25*I25</f>
        <v>0</v>
      </c>
    </row>
    <row r="26" spans="1:11" s="197" customFormat="1" ht="48" hidden="1" outlineLevel="1">
      <c r="A26" s="232"/>
      <c r="B26" s="233" t="s">
        <v>342</v>
      </c>
      <c r="C26" s="234"/>
      <c r="D26" s="234"/>
      <c r="E26" s="235"/>
      <c r="F26" s="234"/>
      <c r="G26" s="234"/>
      <c r="H26" s="236"/>
      <c r="I26" s="237"/>
      <c r="J26" s="237"/>
      <c r="K26" s="238">
        <f>C26*E26*G26*I26</f>
        <v>0</v>
      </c>
    </row>
    <row r="27" spans="1:11" s="197" customFormat="1" ht="24" collapsed="1">
      <c r="A27" s="217">
        <v>2</v>
      </c>
      <c r="B27" s="218" t="s">
        <v>168</v>
      </c>
      <c r="C27" s="239" t="s">
        <v>336</v>
      </c>
      <c r="D27" s="240"/>
      <c r="E27" s="241"/>
      <c r="F27" s="240"/>
      <c r="G27" s="242"/>
      <c r="H27" s="240"/>
      <c r="I27" s="240"/>
      <c r="J27" s="243"/>
      <c r="K27" s="222">
        <f>K28</f>
        <v>0</v>
      </c>
    </row>
    <row r="28" spans="1:11" s="197" customFormat="1" ht="24">
      <c r="A28" s="217">
        <v>2.1</v>
      </c>
      <c r="B28" s="218" t="s">
        <v>346</v>
      </c>
      <c r="C28" s="239" t="s">
        <v>336</v>
      </c>
      <c r="D28" s="240"/>
      <c r="E28" s="241"/>
      <c r="F28" s="240"/>
      <c r="G28" s="242"/>
      <c r="H28" s="240"/>
      <c r="I28" s="240"/>
      <c r="J28" s="243"/>
      <c r="K28" s="222">
        <f>K29+K48</f>
        <v>0</v>
      </c>
    </row>
    <row r="29" spans="1:11" s="197" customFormat="1" ht="24">
      <c r="A29" s="217" t="s">
        <v>347</v>
      </c>
      <c r="B29" s="218" t="s">
        <v>172</v>
      </c>
      <c r="C29" s="239" t="s">
        <v>336</v>
      </c>
      <c r="D29" s="240"/>
      <c r="E29" s="241"/>
      <c r="F29" s="240"/>
      <c r="G29" s="242"/>
      <c r="H29" s="240"/>
      <c r="I29" s="240"/>
      <c r="J29" s="243"/>
      <c r="K29" s="222"/>
    </row>
    <row r="30" spans="1:11" s="197" customFormat="1" ht="24.6" hidden="1" customHeight="1" outlineLevel="1">
      <c r="A30" s="223" t="s">
        <v>348</v>
      </c>
      <c r="B30" s="224" t="s">
        <v>349</v>
      </c>
      <c r="C30" s="239" t="s">
        <v>336</v>
      </c>
      <c r="D30" s="240"/>
      <c r="E30" s="241"/>
      <c r="F30" s="240"/>
      <c r="G30" s="242"/>
      <c r="H30" s="240"/>
      <c r="I30" s="240"/>
      <c r="J30" s="243"/>
      <c r="K30" s="228">
        <f>K31+K35</f>
        <v>0</v>
      </c>
    </row>
    <row r="31" spans="1:11" s="197" customFormat="1" ht="96" hidden="1" outlineLevel="1">
      <c r="A31" s="229" t="s">
        <v>339</v>
      </c>
      <c r="B31" s="230" t="s">
        <v>340</v>
      </c>
      <c r="C31" s="225" t="s">
        <v>336</v>
      </c>
      <c r="D31" s="226"/>
      <c r="E31" s="227"/>
      <c r="F31" s="226"/>
      <c r="G31" s="225"/>
      <c r="H31" s="226"/>
      <c r="I31" s="226"/>
      <c r="J31" s="226"/>
      <c r="K31" s="231">
        <f>SUM(K32:K34)</f>
        <v>0</v>
      </c>
    </row>
    <row r="32" spans="1:11" s="197" customFormat="1" ht="48" hidden="1" outlineLevel="1">
      <c r="A32" s="232"/>
      <c r="B32" s="233" t="s">
        <v>342</v>
      </c>
      <c r="C32" s="234"/>
      <c r="D32" s="234"/>
      <c r="E32" s="235"/>
      <c r="F32" s="234"/>
      <c r="G32" s="234"/>
      <c r="H32" s="236"/>
      <c r="I32" s="237"/>
      <c r="J32" s="237"/>
      <c r="K32" s="238">
        <f>C32*E32*G32*I32</f>
        <v>0</v>
      </c>
    </row>
    <row r="33" spans="1:11" s="197" customFormat="1" ht="48" hidden="1" outlineLevel="1">
      <c r="A33" s="232"/>
      <c r="B33" s="233" t="s">
        <v>342</v>
      </c>
      <c r="C33" s="234"/>
      <c r="D33" s="234"/>
      <c r="E33" s="235"/>
      <c r="F33" s="234"/>
      <c r="G33" s="234"/>
      <c r="H33" s="236"/>
      <c r="I33" s="237"/>
      <c r="J33" s="237"/>
      <c r="K33" s="238">
        <f>C33*E33*G33*I33</f>
        <v>0</v>
      </c>
    </row>
    <row r="34" spans="1:11" s="197" customFormat="1" ht="25.15" hidden="1" customHeight="1" outlineLevel="1">
      <c r="A34" s="232"/>
      <c r="B34" s="233" t="s">
        <v>342</v>
      </c>
      <c r="C34" s="234"/>
      <c r="D34" s="234"/>
      <c r="E34" s="235"/>
      <c r="F34" s="234"/>
      <c r="G34" s="234"/>
      <c r="H34" s="236"/>
      <c r="I34" s="237"/>
      <c r="J34" s="237"/>
      <c r="K34" s="238">
        <f>C34*E34*G34*I34</f>
        <v>0</v>
      </c>
    </row>
    <row r="35" spans="1:11" s="197" customFormat="1" ht="96" hidden="1" outlineLevel="1">
      <c r="A35" s="229" t="s">
        <v>343</v>
      </c>
      <c r="B35" s="230" t="s">
        <v>344</v>
      </c>
      <c r="C35" s="225" t="s">
        <v>336</v>
      </c>
      <c r="D35" s="226"/>
      <c r="E35" s="227"/>
      <c r="F35" s="226"/>
      <c r="G35" s="225"/>
      <c r="H35" s="226"/>
      <c r="I35" s="226"/>
      <c r="J35" s="226"/>
      <c r="K35" s="231">
        <f>SUM(K36:K38)</f>
        <v>0</v>
      </c>
    </row>
    <row r="36" spans="1:11" s="197" customFormat="1" ht="48" hidden="1" outlineLevel="1">
      <c r="A36" s="232"/>
      <c r="B36" s="233" t="s">
        <v>342</v>
      </c>
      <c r="C36" s="234"/>
      <c r="D36" s="234"/>
      <c r="E36" s="235"/>
      <c r="F36" s="234"/>
      <c r="G36" s="234"/>
      <c r="H36" s="236"/>
      <c r="I36" s="237"/>
      <c r="J36" s="237"/>
      <c r="K36" s="238">
        <f>C36*E36*G36*I36</f>
        <v>0</v>
      </c>
    </row>
    <row r="37" spans="1:11" s="197" customFormat="1" ht="48" hidden="1" outlineLevel="1">
      <c r="A37" s="232"/>
      <c r="B37" s="233" t="s">
        <v>342</v>
      </c>
      <c r="C37" s="234"/>
      <c r="D37" s="234"/>
      <c r="E37" s="235"/>
      <c r="F37" s="234"/>
      <c r="G37" s="234"/>
      <c r="H37" s="236"/>
      <c r="I37" s="237"/>
      <c r="J37" s="237"/>
      <c r="K37" s="238">
        <f>C37*E37*G37*I37</f>
        <v>0</v>
      </c>
    </row>
    <row r="38" spans="1:11" s="197" customFormat="1" ht="48" hidden="1" outlineLevel="1">
      <c r="A38" s="232"/>
      <c r="B38" s="233" t="s">
        <v>342</v>
      </c>
      <c r="C38" s="234"/>
      <c r="D38" s="234"/>
      <c r="E38" s="235"/>
      <c r="F38" s="234"/>
      <c r="G38" s="234"/>
      <c r="H38" s="236"/>
      <c r="I38" s="237"/>
      <c r="J38" s="237"/>
      <c r="K38" s="238">
        <f>C38*E38*G38*I38</f>
        <v>0</v>
      </c>
    </row>
    <row r="39" spans="1:11" s="197" customFormat="1" ht="24.6" hidden="1" customHeight="1" outlineLevel="1">
      <c r="A39" s="223" t="s">
        <v>350</v>
      </c>
      <c r="B39" s="224" t="s">
        <v>349</v>
      </c>
      <c r="C39" s="225" t="s">
        <v>336</v>
      </c>
      <c r="D39" s="226"/>
      <c r="E39" s="227"/>
      <c r="F39" s="226"/>
      <c r="G39" s="225"/>
      <c r="H39" s="226"/>
      <c r="I39" s="226"/>
      <c r="J39" s="226"/>
      <c r="K39" s="228">
        <f>K40+K44</f>
        <v>0</v>
      </c>
    </row>
    <row r="40" spans="1:11" s="197" customFormat="1" ht="96" hidden="1" outlineLevel="1">
      <c r="A40" s="229" t="s">
        <v>339</v>
      </c>
      <c r="B40" s="230" t="s">
        <v>340</v>
      </c>
      <c r="C40" s="225" t="s">
        <v>336</v>
      </c>
      <c r="D40" s="226"/>
      <c r="E40" s="227"/>
      <c r="F40" s="226"/>
      <c r="G40" s="225"/>
      <c r="H40" s="226"/>
      <c r="I40" s="226"/>
      <c r="J40" s="226"/>
      <c r="K40" s="231">
        <f>SUM(K41:K43)</f>
        <v>0</v>
      </c>
    </row>
    <row r="41" spans="1:11" s="197" customFormat="1" ht="48" hidden="1" outlineLevel="1">
      <c r="A41" s="232"/>
      <c r="B41" s="233" t="s">
        <v>342</v>
      </c>
      <c r="C41" s="234"/>
      <c r="D41" s="234"/>
      <c r="E41" s="235"/>
      <c r="F41" s="234"/>
      <c r="G41" s="234"/>
      <c r="H41" s="236"/>
      <c r="I41" s="237"/>
      <c r="J41" s="237"/>
      <c r="K41" s="238">
        <f>C41*E41*G41*I41</f>
        <v>0</v>
      </c>
    </row>
    <row r="42" spans="1:11" s="197" customFormat="1" ht="48" hidden="1" outlineLevel="1">
      <c r="A42" s="232"/>
      <c r="B42" s="233" t="s">
        <v>342</v>
      </c>
      <c r="C42" s="234"/>
      <c r="D42" s="234"/>
      <c r="E42" s="235"/>
      <c r="F42" s="234"/>
      <c r="G42" s="234"/>
      <c r="H42" s="236"/>
      <c r="I42" s="237"/>
      <c r="J42" s="237"/>
      <c r="K42" s="238">
        <f>C42*E42*G42*I42</f>
        <v>0</v>
      </c>
    </row>
    <row r="43" spans="1:11" s="197" customFormat="1" ht="25.15" hidden="1" customHeight="1" outlineLevel="1">
      <c r="A43" s="232"/>
      <c r="B43" s="233" t="s">
        <v>342</v>
      </c>
      <c r="C43" s="234"/>
      <c r="D43" s="234"/>
      <c r="E43" s="235"/>
      <c r="F43" s="234"/>
      <c r="G43" s="234"/>
      <c r="H43" s="236"/>
      <c r="I43" s="237"/>
      <c r="J43" s="237"/>
      <c r="K43" s="238">
        <f>C43*E43*G43*I43</f>
        <v>0</v>
      </c>
    </row>
    <row r="44" spans="1:11" s="197" customFormat="1" ht="96" hidden="1" outlineLevel="1">
      <c r="A44" s="229" t="s">
        <v>343</v>
      </c>
      <c r="B44" s="230" t="s">
        <v>344</v>
      </c>
      <c r="C44" s="225" t="s">
        <v>336</v>
      </c>
      <c r="D44" s="226"/>
      <c r="E44" s="227"/>
      <c r="F44" s="226"/>
      <c r="G44" s="225"/>
      <c r="H44" s="226"/>
      <c r="I44" s="226"/>
      <c r="J44" s="226"/>
      <c r="K44" s="231">
        <f>SUM(K45:K47)</f>
        <v>0</v>
      </c>
    </row>
    <row r="45" spans="1:11" s="197" customFormat="1" ht="48" hidden="1" outlineLevel="1">
      <c r="A45" s="232"/>
      <c r="B45" s="233" t="s">
        <v>342</v>
      </c>
      <c r="C45" s="234"/>
      <c r="D45" s="234"/>
      <c r="E45" s="235"/>
      <c r="F45" s="234"/>
      <c r="G45" s="234"/>
      <c r="H45" s="236"/>
      <c r="I45" s="237"/>
      <c r="J45" s="237"/>
      <c r="K45" s="238">
        <f>C45*E45*G45*I45</f>
        <v>0</v>
      </c>
    </row>
    <row r="46" spans="1:11" s="197" customFormat="1" ht="48" hidden="1" outlineLevel="1">
      <c r="A46" s="232"/>
      <c r="B46" s="233" t="s">
        <v>342</v>
      </c>
      <c r="C46" s="234"/>
      <c r="D46" s="234"/>
      <c r="E46" s="235"/>
      <c r="F46" s="234"/>
      <c r="G46" s="234"/>
      <c r="H46" s="236"/>
      <c r="I46" s="237"/>
      <c r="J46" s="237"/>
      <c r="K46" s="238">
        <f>C46*E46*G46*I46</f>
        <v>0</v>
      </c>
    </row>
    <row r="47" spans="1:11" s="197" customFormat="1" ht="48" hidden="1" outlineLevel="1">
      <c r="A47" s="232"/>
      <c r="B47" s="233" t="s">
        <v>342</v>
      </c>
      <c r="C47" s="234"/>
      <c r="D47" s="234"/>
      <c r="E47" s="235"/>
      <c r="F47" s="234"/>
      <c r="G47" s="234"/>
      <c r="H47" s="236"/>
      <c r="I47" s="237"/>
      <c r="J47" s="237"/>
      <c r="K47" s="238">
        <f>C47*E47*G47*I47</f>
        <v>0</v>
      </c>
    </row>
    <row r="48" spans="1:11" s="197" customFormat="1" ht="24" collapsed="1">
      <c r="A48" s="217" t="s">
        <v>351</v>
      </c>
      <c r="B48" s="218" t="s">
        <v>173</v>
      </c>
      <c r="C48" s="239" t="s">
        <v>336</v>
      </c>
      <c r="D48" s="240"/>
      <c r="E48" s="241"/>
      <c r="F48" s="240"/>
      <c r="G48" s="242"/>
      <c r="H48" s="240"/>
      <c r="I48" s="240"/>
      <c r="J48" s="243"/>
      <c r="K48" s="222">
        <f>K49+K58</f>
        <v>0</v>
      </c>
    </row>
    <row r="49" spans="1:11" s="197" customFormat="1" ht="24.6" hidden="1" customHeight="1" outlineLevel="1">
      <c r="A49" s="223" t="s">
        <v>352</v>
      </c>
      <c r="B49" s="224" t="s">
        <v>349</v>
      </c>
      <c r="C49" s="225" t="s">
        <v>336</v>
      </c>
      <c r="D49" s="226"/>
      <c r="E49" s="227"/>
      <c r="F49" s="226"/>
      <c r="G49" s="225"/>
      <c r="H49" s="226"/>
      <c r="I49" s="226"/>
      <c r="J49" s="226"/>
      <c r="K49" s="228">
        <f>K50+K54</f>
        <v>0</v>
      </c>
    </row>
    <row r="50" spans="1:11" s="197" customFormat="1" ht="96" hidden="1" outlineLevel="1">
      <c r="A50" s="229" t="s">
        <v>339</v>
      </c>
      <c r="B50" s="230" t="s">
        <v>340</v>
      </c>
      <c r="C50" s="225" t="s">
        <v>336</v>
      </c>
      <c r="D50" s="226"/>
      <c r="E50" s="227"/>
      <c r="F50" s="226"/>
      <c r="G50" s="225"/>
      <c r="H50" s="226"/>
      <c r="I50" s="226"/>
      <c r="J50" s="226"/>
      <c r="K50" s="231">
        <f>SUM(K51:K53)</f>
        <v>0</v>
      </c>
    </row>
    <row r="51" spans="1:11" s="197" customFormat="1" ht="48" hidden="1" outlineLevel="1">
      <c r="A51" s="232"/>
      <c r="B51" s="233" t="s">
        <v>342</v>
      </c>
      <c r="C51" s="234"/>
      <c r="D51" s="234"/>
      <c r="E51" s="235"/>
      <c r="F51" s="234"/>
      <c r="G51" s="234"/>
      <c r="H51" s="236"/>
      <c r="I51" s="237"/>
      <c r="J51" s="237"/>
      <c r="K51" s="238">
        <f>C51*E51*G51*I51</f>
        <v>0</v>
      </c>
    </row>
    <row r="52" spans="1:11" s="197" customFormat="1" ht="48" hidden="1" outlineLevel="1">
      <c r="A52" s="232"/>
      <c r="B52" s="233" t="s">
        <v>342</v>
      </c>
      <c r="C52" s="234"/>
      <c r="D52" s="234"/>
      <c r="E52" s="235"/>
      <c r="F52" s="234"/>
      <c r="G52" s="234"/>
      <c r="H52" s="236"/>
      <c r="I52" s="237"/>
      <c r="J52" s="237"/>
      <c r="K52" s="238">
        <f>C52*E52*G52*I52</f>
        <v>0</v>
      </c>
    </row>
    <row r="53" spans="1:11" s="197" customFormat="1" ht="25.15" hidden="1" customHeight="1" outlineLevel="1">
      <c r="A53" s="232"/>
      <c r="B53" s="233" t="s">
        <v>342</v>
      </c>
      <c r="C53" s="234"/>
      <c r="D53" s="234"/>
      <c r="E53" s="235"/>
      <c r="F53" s="234"/>
      <c r="G53" s="234"/>
      <c r="H53" s="236"/>
      <c r="I53" s="237"/>
      <c r="J53" s="237"/>
      <c r="K53" s="238">
        <f>C53*E53*G53*I53</f>
        <v>0</v>
      </c>
    </row>
    <row r="54" spans="1:11" s="197" customFormat="1" ht="96" hidden="1" outlineLevel="1">
      <c r="A54" s="229" t="s">
        <v>343</v>
      </c>
      <c r="B54" s="230" t="s">
        <v>344</v>
      </c>
      <c r="C54" s="225" t="s">
        <v>336</v>
      </c>
      <c r="D54" s="226"/>
      <c r="E54" s="227"/>
      <c r="F54" s="226"/>
      <c r="G54" s="225"/>
      <c r="H54" s="226"/>
      <c r="I54" s="226"/>
      <c r="J54" s="226"/>
      <c r="K54" s="231">
        <f>SUM(K55:K57)</f>
        <v>0</v>
      </c>
    </row>
    <row r="55" spans="1:11" s="197" customFormat="1" ht="48" hidden="1" outlineLevel="1">
      <c r="A55" s="232"/>
      <c r="B55" s="233" t="s">
        <v>342</v>
      </c>
      <c r="C55" s="234"/>
      <c r="D55" s="234"/>
      <c r="E55" s="235"/>
      <c r="F55" s="234"/>
      <c r="G55" s="234"/>
      <c r="H55" s="236"/>
      <c r="I55" s="237"/>
      <c r="J55" s="237"/>
      <c r="K55" s="238">
        <f>C55*E55*G55*I55</f>
        <v>0</v>
      </c>
    </row>
    <row r="56" spans="1:11" s="197" customFormat="1" ht="48" hidden="1" outlineLevel="1">
      <c r="A56" s="232"/>
      <c r="B56" s="233" t="s">
        <v>342</v>
      </c>
      <c r="C56" s="234"/>
      <c r="D56" s="234"/>
      <c r="E56" s="235"/>
      <c r="F56" s="234"/>
      <c r="G56" s="234"/>
      <c r="H56" s="236"/>
      <c r="I56" s="237"/>
      <c r="J56" s="237"/>
      <c r="K56" s="238">
        <f>C56*E56*G56*I56</f>
        <v>0</v>
      </c>
    </row>
    <row r="57" spans="1:11" s="197" customFormat="1" ht="48" hidden="1" outlineLevel="1">
      <c r="A57" s="232"/>
      <c r="B57" s="233" t="s">
        <v>342</v>
      </c>
      <c r="C57" s="234"/>
      <c r="D57" s="234"/>
      <c r="E57" s="235"/>
      <c r="F57" s="234"/>
      <c r="G57" s="234"/>
      <c r="H57" s="236"/>
      <c r="I57" s="237"/>
      <c r="J57" s="237"/>
      <c r="K57" s="238">
        <f>C57*E57*G57*I57</f>
        <v>0</v>
      </c>
    </row>
    <row r="58" spans="1:11" s="197" customFormat="1" ht="24.6" hidden="1" customHeight="1" outlineLevel="1">
      <c r="A58" s="223" t="s">
        <v>353</v>
      </c>
      <c r="B58" s="224" t="s">
        <v>349</v>
      </c>
      <c r="C58" s="225" t="s">
        <v>336</v>
      </c>
      <c r="D58" s="226"/>
      <c r="E58" s="227"/>
      <c r="F58" s="226"/>
      <c r="G58" s="225"/>
      <c r="H58" s="226"/>
      <c r="I58" s="226"/>
      <c r="J58" s="226"/>
      <c r="K58" s="228">
        <f>K59+K63</f>
        <v>0</v>
      </c>
    </row>
    <row r="59" spans="1:11" s="197" customFormat="1" ht="96" hidden="1" outlineLevel="1">
      <c r="A59" s="229" t="s">
        <v>339</v>
      </c>
      <c r="B59" s="230" t="s">
        <v>340</v>
      </c>
      <c r="C59" s="225" t="s">
        <v>336</v>
      </c>
      <c r="D59" s="226"/>
      <c r="E59" s="227"/>
      <c r="F59" s="226"/>
      <c r="G59" s="225"/>
      <c r="H59" s="226"/>
      <c r="I59" s="226"/>
      <c r="J59" s="226"/>
      <c r="K59" s="231">
        <f>SUM(K60:K62)</f>
        <v>0</v>
      </c>
    </row>
    <row r="60" spans="1:11" s="197" customFormat="1" ht="48" hidden="1" outlineLevel="1">
      <c r="A60" s="232"/>
      <c r="B60" s="233" t="s">
        <v>342</v>
      </c>
      <c r="C60" s="234"/>
      <c r="D60" s="234"/>
      <c r="E60" s="235"/>
      <c r="F60" s="234"/>
      <c r="G60" s="234"/>
      <c r="H60" s="236"/>
      <c r="I60" s="237"/>
      <c r="J60" s="237"/>
      <c r="K60" s="238">
        <f>C60*E60*G60*I60</f>
        <v>0</v>
      </c>
    </row>
    <row r="61" spans="1:11" s="197" customFormat="1" ht="48" hidden="1" outlineLevel="1">
      <c r="A61" s="232"/>
      <c r="B61" s="233" t="s">
        <v>342</v>
      </c>
      <c r="C61" s="234"/>
      <c r="D61" s="234"/>
      <c r="E61" s="235"/>
      <c r="F61" s="234"/>
      <c r="G61" s="234"/>
      <c r="H61" s="236"/>
      <c r="I61" s="237"/>
      <c r="J61" s="237"/>
      <c r="K61" s="238">
        <f>C61*E61*G61*I61</f>
        <v>0</v>
      </c>
    </row>
    <row r="62" spans="1:11" s="197" customFormat="1" ht="25.15" hidden="1" customHeight="1" outlineLevel="1">
      <c r="A62" s="232"/>
      <c r="B62" s="233" t="s">
        <v>342</v>
      </c>
      <c r="C62" s="234"/>
      <c r="D62" s="234"/>
      <c r="E62" s="235"/>
      <c r="F62" s="234"/>
      <c r="G62" s="234"/>
      <c r="H62" s="236"/>
      <c r="I62" s="237"/>
      <c r="J62" s="237"/>
      <c r="K62" s="238">
        <f>C62*E62*G62*I62</f>
        <v>0</v>
      </c>
    </row>
    <row r="63" spans="1:11" s="197" customFormat="1" ht="96" hidden="1" outlineLevel="1">
      <c r="A63" s="229" t="s">
        <v>343</v>
      </c>
      <c r="B63" s="230" t="s">
        <v>344</v>
      </c>
      <c r="C63" s="225" t="s">
        <v>336</v>
      </c>
      <c r="D63" s="226"/>
      <c r="E63" s="227"/>
      <c r="F63" s="226"/>
      <c r="G63" s="225"/>
      <c r="H63" s="226"/>
      <c r="I63" s="226"/>
      <c r="J63" s="226"/>
      <c r="K63" s="231">
        <f>SUM(K64:K66)</f>
        <v>0</v>
      </c>
    </row>
    <row r="64" spans="1:11" s="197" customFormat="1" ht="48" hidden="1" outlineLevel="1">
      <c r="A64" s="232"/>
      <c r="B64" s="233" t="s">
        <v>342</v>
      </c>
      <c r="C64" s="234"/>
      <c r="D64" s="234"/>
      <c r="E64" s="235"/>
      <c r="F64" s="234"/>
      <c r="G64" s="234"/>
      <c r="H64" s="236"/>
      <c r="I64" s="237"/>
      <c r="J64" s="237"/>
      <c r="K64" s="238">
        <f>C64*E64*G64*I64</f>
        <v>0</v>
      </c>
    </row>
    <row r="65" spans="1:11" s="197" customFormat="1" ht="48" hidden="1" outlineLevel="1">
      <c r="A65" s="232"/>
      <c r="B65" s="233" t="s">
        <v>342</v>
      </c>
      <c r="C65" s="234"/>
      <c r="D65" s="234"/>
      <c r="E65" s="235"/>
      <c r="F65" s="234"/>
      <c r="G65" s="234"/>
      <c r="H65" s="236"/>
      <c r="I65" s="237"/>
      <c r="J65" s="237"/>
      <c r="K65" s="238">
        <f>C65*E65*G65*I65</f>
        <v>0</v>
      </c>
    </row>
    <row r="66" spans="1:11" s="197" customFormat="1" ht="48" hidden="1" outlineLevel="1">
      <c r="A66" s="232"/>
      <c r="B66" s="233" t="s">
        <v>342</v>
      </c>
      <c r="C66" s="234"/>
      <c r="D66" s="234"/>
      <c r="E66" s="235"/>
      <c r="F66" s="234"/>
      <c r="G66" s="234"/>
      <c r="H66" s="236"/>
      <c r="I66" s="237"/>
      <c r="J66" s="237"/>
      <c r="K66" s="238">
        <f>C66*E66*G66*I66</f>
        <v>0</v>
      </c>
    </row>
    <row r="67" spans="1:11" s="197" customFormat="1" ht="24" collapsed="1">
      <c r="A67" s="217">
        <v>3</v>
      </c>
      <c r="B67" s="218" t="s">
        <v>354</v>
      </c>
      <c r="C67" s="225" t="s">
        <v>336</v>
      </c>
      <c r="D67" s="226"/>
      <c r="E67" s="227"/>
      <c r="F67" s="226"/>
      <c r="G67" s="225"/>
      <c r="H67" s="226"/>
      <c r="I67" s="226"/>
      <c r="J67" s="226"/>
      <c r="K67" s="222" t="e">
        <f>SUM(K68+K93+#REF!+K116+K135)</f>
        <v>#REF!</v>
      </c>
    </row>
    <row r="68" spans="1:11" s="197" customFormat="1" ht="57" customHeight="1">
      <c r="A68" s="223">
        <v>3.1</v>
      </c>
      <c r="B68" s="224" t="s">
        <v>672</v>
      </c>
      <c r="C68" s="225" t="s">
        <v>336</v>
      </c>
      <c r="D68" s="226"/>
      <c r="E68" s="227"/>
      <c r="F68" s="226"/>
      <c r="G68" s="225"/>
      <c r="H68" s="226"/>
      <c r="I68" s="226"/>
      <c r="J68" s="226"/>
      <c r="K68" s="228" t="e">
        <f>SUM(K69+K77+K83+#REF!+#REF!+#REF!+#REF!+#REF!+1)</f>
        <v>#REF!</v>
      </c>
    </row>
    <row r="69" spans="1:11" s="197" customFormat="1" ht="24">
      <c r="A69" s="229" t="s">
        <v>339</v>
      </c>
      <c r="B69" s="230" t="s">
        <v>661</v>
      </c>
      <c r="C69" s="225" t="s">
        <v>336</v>
      </c>
      <c r="D69" s="226"/>
      <c r="E69" s="227"/>
      <c r="F69" s="226"/>
      <c r="G69" s="225"/>
      <c r="H69" s="226"/>
      <c r="I69" s="226"/>
      <c r="J69" s="226"/>
      <c r="K69" s="231">
        <f>SUM(K70:K75)</f>
        <v>43460</v>
      </c>
    </row>
    <row r="70" spans="1:11" s="197" customFormat="1" ht="24">
      <c r="A70" s="232" t="s">
        <v>341</v>
      </c>
      <c r="B70" s="233" t="s">
        <v>621</v>
      </c>
      <c r="C70" s="234"/>
      <c r="D70" s="234"/>
      <c r="E70" s="235"/>
      <c r="F70" s="234"/>
      <c r="G70" s="234"/>
      <c r="H70" s="236"/>
      <c r="I70" s="237"/>
      <c r="J70" s="237"/>
      <c r="K70" s="238">
        <f t="shared" ref="K70:K74" si="0">C70*E70*G70*I70</f>
        <v>0</v>
      </c>
    </row>
    <row r="71" spans="1:11" s="197" customFormat="1" ht="24">
      <c r="A71" s="232"/>
      <c r="B71" s="233" t="s">
        <v>614</v>
      </c>
      <c r="C71" s="234"/>
      <c r="D71" s="234"/>
      <c r="E71" s="235"/>
      <c r="F71" s="234"/>
      <c r="G71" s="234"/>
      <c r="H71" s="236"/>
      <c r="I71" s="237"/>
      <c r="J71" s="237"/>
      <c r="K71" s="238">
        <f t="shared" si="0"/>
        <v>0</v>
      </c>
    </row>
    <row r="72" spans="1:11" s="197" customFormat="1" ht="24">
      <c r="A72" s="232"/>
      <c r="B72" s="233" t="s">
        <v>615</v>
      </c>
      <c r="C72" s="234"/>
      <c r="D72" s="234"/>
      <c r="E72" s="235"/>
      <c r="F72" s="234"/>
      <c r="G72" s="234"/>
      <c r="H72" s="236"/>
      <c r="I72" s="237"/>
      <c r="J72" s="237"/>
      <c r="K72" s="238">
        <f t="shared" si="0"/>
        <v>0</v>
      </c>
    </row>
    <row r="73" spans="1:11" s="197" customFormat="1" ht="24">
      <c r="A73" s="232"/>
      <c r="B73" s="233" t="s">
        <v>622</v>
      </c>
      <c r="C73" s="234"/>
      <c r="D73" s="234"/>
      <c r="E73" s="235"/>
      <c r="F73" s="234"/>
      <c r="G73" s="234"/>
      <c r="H73" s="236"/>
      <c r="I73" s="237"/>
      <c r="J73" s="237"/>
      <c r="K73" s="238">
        <f t="shared" si="0"/>
        <v>0</v>
      </c>
    </row>
    <row r="74" spans="1:11" s="197" customFormat="1" ht="24">
      <c r="A74" s="232"/>
      <c r="B74" s="233" t="s">
        <v>616</v>
      </c>
      <c r="C74" s="234"/>
      <c r="D74" s="234"/>
      <c r="E74" s="235"/>
      <c r="F74" s="234"/>
      <c r="G74" s="234"/>
      <c r="H74" s="236"/>
      <c r="I74" s="237"/>
      <c r="J74" s="237"/>
      <c r="K74" s="238">
        <f t="shared" si="0"/>
        <v>0</v>
      </c>
    </row>
    <row r="75" spans="1:11" s="197" customFormat="1" ht="25.15" customHeight="1">
      <c r="A75" s="232"/>
      <c r="B75" s="233" t="s">
        <v>606</v>
      </c>
      <c r="C75" s="234"/>
      <c r="D75" s="234"/>
      <c r="E75" s="235"/>
      <c r="F75" s="234"/>
      <c r="G75" s="234"/>
      <c r="H75" s="236"/>
      <c r="I75" s="237"/>
      <c r="J75" s="237"/>
      <c r="K75" s="238">
        <v>43460</v>
      </c>
    </row>
    <row r="76" spans="1:11" s="197" customFormat="1" ht="25.15" customHeight="1">
      <c r="A76" s="244"/>
      <c r="B76" s="245"/>
      <c r="C76" s="246"/>
      <c r="D76" s="246"/>
      <c r="E76" s="247"/>
      <c r="F76" s="246"/>
      <c r="G76" s="246"/>
      <c r="H76" s="248"/>
      <c r="I76" s="249"/>
      <c r="J76" s="249"/>
      <c r="K76" s="250"/>
    </row>
    <row r="77" spans="1:11" s="197" customFormat="1" ht="24">
      <c r="A77" s="354" t="s">
        <v>343</v>
      </c>
      <c r="B77" s="355" t="s">
        <v>673</v>
      </c>
      <c r="C77" s="356" t="s">
        <v>336</v>
      </c>
      <c r="D77" s="357"/>
      <c r="E77" s="358"/>
      <c r="F77" s="357"/>
      <c r="G77" s="356"/>
      <c r="H77" s="357"/>
      <c r="I77" s="357"/>
      <c r="J77" s="357"/>
      <c r="K77" s="359">
        <f>SUM(K78:K82)</f>
        <v>0</v>
      </c>
    </row>
    <row r="78" spans="1:11" s="197" customFormat="1" ht="24">
      <c r="A78" s="232"/>
      <c r="B78" s="233" t="s">
        <v>613</v>
      </c>
      <c r="C78" s="234"/>
      <c r="D78" s="234"/>
      <c r="E78" s="235"/>
      <c r="F78" s="234"/>
      <c r="G78" s="234"/>
      <c r="H78" s="236"/>
      <c r="I78" s="237"/>
      <c r="J78" s="237"/>
      <c r="K78" s="238">
        <f>C78*E78*G78*I78</f>
        <v>0</v>
      </c>
    </row>
    <row r="79" spans="1:11" s="197" customFormat="1" ht="24">
      <c r="A79" s="232"/>
      <c r="B79" s="233" t="s">
        <v>614</v>
      </c>
      <c r="C79" s="234"/>
      <c r="D79" s="234"/>
      <c r="E79" s="235"/>
      <c r="F79" s="234"/>
      <c r="G79" s="234"/>
      <c r="H79" s="236"/>
      <c r="I79" s="237"/>
      <c r="J79" s="237"/>
      <c r="K79" s="238">
        <f>C79*E79*G79*I79</f>
        <v>0</v>
      </c>
    </row>
    <row r="80" spans="1:11" s="197" customFormat="1" ht="24">
      <c r="A80" s="232"/>
      <c r="B80" s="233" t="s">
        <v>615</v>
      </c>
      <c r="C80" s="234"/>
      <c r="D80" s="234"/>
      <c r="E80" s="235"/>
      <c r="F80" s="234"/>
      <c r="G80" s="234"/>
      <c r="H80" s="236"/>
      <c r="I80" s="237"/>
      <c r="J80" s="237"/>
      <c r="K80" s="238">
        <f>C80*E80*G80*I80</f>
        <v>0</v>
      </c>
    </row>
    <row r="81" spans="1:11" s="197" customFormat="1" ht="24">
      <c r="A81" s="232"/>
      <c r="B81" s="233" t="s">
        <v>616</v>
      </c>
      <c r="C81" s="234"/>
      <c r="D81" s="234"/>
      <c r="E81" s="235"/>
      <c r="F81" s="234"/>
      <c r="G81" s="234"/>
      <c r="H81" s="236"/>
      <c r="I81" s="237"/>
      <c r="J81" s="237"/>
      <c r="K81" s="238">
        <f>C81*E81*G81*I81</f>
        <v>0</v>
      </c>
    </row>
    <row r="82" spans="1:11" s="197" customFormat="1" ht="24">
      <c r="A82" s="232"/>
      <c r="B82" s="233" t="s">
        <v>606</v>
      </c>
      <c r="C82" s="234"/>
      <c r="D82" s="234"/>
      <c r="E82" s="235"/>
      <c r="F82" s="234"/>
      <c r="G82" s="234"/>
      <c r="H82" s="236"/>
      <c r="I82" s="237"/>
      <c r="J82" s="237"/>
      <c r="K82" s="238">
        <f>C82*E82*G82*I82</f>
        <v>0</v>
      </c>
    </row>
    <row r="83" spans="1:11" s="197" customFormat="1" ht="24">
      <c r="A83" s="229" t="s">
        <v>491</v>
      </c>
      <c r="B83" s="230" t="s">
        <v>658</v>
      </c>
      <c r="C83" s="225" t="s">
        <v>336</v>
      </c>
      <c r="D83" s="226"/>
      <c r="E83" s="227"/>
      <c r="F83" s="226"/>
      <c r="G83" s="225"/>
      <c r="H83" s="226"/>
      <c r="I83" s="226"/>
      <c r="J83" s="226"/>
      <c r="K83" s="231">
        <f>SUM(K84:K92)</f>
        <v>0</v>
      </c>
    </row>
    <row r="84" spans="1:11" s="197" customFormat="1" ht="24">
      <c r="A84" s="232"/>
      <c r="B84" s="233" t="s">
        <v>613</v>
      </c>
      <c r="C84" s="234"/>
      <c r="D84" s="234"/>
      <c r="E84" s="235"/>
      <c r="F84" s="234"/>
      <c r="G84" s="234"/>
      <c r="H84" s="236"/>
      <c r="I84" s="237"/>
      <c r="J84" s="237"/>
      <c r="K84" s="238">
        <f>C84*E84*G84*I84</f>
        <v>0</v>
      </c>
    </row>
    <row r="85" spans="1:11" s="197" customFormat="1" ht="24">
      <c r="A85" s="232"/>
      <c r="B85" s="233" t="s">
        <v>614</v>
      </c>
      <c r="C85" s="234"/>
      <c r="D85" s="234"/>
      <c r="E85" s="235"/>
      <c r="F85" s="234"/>
      <c r="G85" s="234"/>
      <c r="H85" s="236"/>
      <c r="I85" s="237"/>
      <c r="J85" s="237"/>
      <c r="K85" s="238">
        <f>C85*E85*G85*I85</f>
        <v>0</v>
      </c>
    </row>
    <row r="86" spans="1:11" s="197" customFormat="1" ht="24">
      <c r="A86" s="232"/>
      <c r="B86" s="233" t="s">
        <v>620</v>
      </c>
      <c r="C86" s="234"/>
      <c r="D86" s="234"/>
      <c r="E86" s="235"/>
      <c r="F86" s="234"/>
      <c r="G86" s="234"/>
      <c r="H86" s="236"/>
      <c r="I86" s="237"/>
      <c r="J86" s="237"/>
      <c r="K86" s="238">
        <f t="shared" ref="K86:K92" si="1">C86*E86*G86*I86</f>
        <v>0</v>
      </c>
    </row>
    <row r="87" spans="1:11" s="197" customFormat="1" ht="24">
      <c r="A87" s="232"/>
      <c r="B87" s="233" t="s">
        <v>623</v>
      </c>
      <c r="C87" s="234"/>
      <c r="D87" s="234"/>
      <c r="E87" s="235"/>
      <c r="F87" s="234"/>
      <c r="G87" s="234"/>
      <c r="H87" s="236"/>
      <c r="I87" s="237"/>
      <c r="J87" s="237"/>
      <c r="K87" s="238">
        <f t="shared" si="1"/>
        <v>0</v>
      </c>
    </row>
    <row r="88" spans="1:11" s="197" customFormat="1" ht="24">
      <c r="A88" s="232"/>
      <c r="B88" s="233" t="s">
        <v>624</v>
      </c>
      <c r="C88" s="234"/>
      <c r="D88" s="234"/>
      <c r="E88" s="235"/>
      <c r="F88" s="234"/>
      <c r="G88" s="234"/>
      <c r="H88" s="236"/>
      <c r="I88" s="237"/>
      <c r="J88" s="237"/>
      <c r="K88" s="238">
        <f t="shared" si="1"/>
        <v>0</v>
      </c>
    </row>
    <row r="89" spans="1:11" s="197" customFormat="1" ht="24">
      <c r="A89" s="232"/>
      <c r="B89" s="233" t="s">
        <v>625</v>
      </c>
      <c r="C89" s="234"/>
      <c r="D89" s="234"/>
      <c r="E89" s="235"/>
      <c r="F89" s="234"/>
      <c r="G89" s="234"/>
      <c r="H89" s="236"/>
      <c r="I89" s="237"/>
      <c r="J89" s="237"/>
      <c r="K89" s="238">
        <f t="shared" si="1"/>
        <v>0</v>
      </c>
    </row>
    <row r="90" spans="1:11" s="197" customFormat="1" ht="24">
      <c r="A90" s="232"/>
      <c r="B90" s="233" t="s">
        <v>615</v>
      </c>
      <c r="C90" s="234"/>
      <c r="D90" s="234"/>
      <c r="E90" s="235"/>
      <c r="F90" s="234"/>
      <c r="G90" s="234"/>
      <c r="H90" s="236"/>
      <c r="I90" s="237"/>
      <c r="J90" s="237"/>
      <c r="K90" s="238">
        <f t="shared" si="1"/>
        <v>0</v>
      </c>
    </row>
    <row r="91" spans="1:11" s="197" customFormat="1" ht="24">
      <c r="A91" s="232"/>
      <c r="B91" s="233" t="s">
        <v>616</v>
      </c>
      <c r="C91" s="234"/>
      <c r="D91" s="234"/>
      <c r="E91" s="235"/>
      <c r="F91" s="234"/>
      <c r="G91" s="234"/>
      <c r="H91" s="236"/>
      <c r="I91" s="237"/>
      <c r="J91" s="237"/>
      <c r="K91" s="238">
        <f t="shared" si="1"/>
        <v>0</v>
      </c>
    </row>
    <row r="92" spans="1:11" s="197" customFormat="1" ht="24">
      <c r="A92" s="232"/>
      <c r="B92" s="233" t="s">
        <v>626</v>
      </c>
      <c r="C92" s="234"/>
      <c r="D92" s="234"/>
      <c r="E92" s="235"/>
      <c r="F92" s="234"/>
      <c r="G92" s="234"/>
      <c r="H92" s="236"/>
      <c r="I92" s="237"/>
      <c r="J92" s="237"/>
      <c r="K92" s="238">
        <f t="shared" si="1"/>
        <v>0</v>
      </c>
    </row>
    <row r="93" spans="1:11" s="197" customFormat="1" ht="42" customHeight="1">
      <c r="A93" s="223">
        <v>3.2</v>
      </c>
      <c r="B93" s="224" t="s">
        <v>674</v>
      </c>
      <c r="C93" s="225" t="s">
        <v>336</v>
      </c>
      <c r="D93" s="226"/>
      <c r="E93" s="227"/>
      <c r="F93" s="226"/>
      <c r="G93" s="225"/>
      <c r="H93" s="226"/>
      <c r="I93" s="226"/>
      <c r="J93" s="226"/>
      <c r="K93" s="228">
        <v>4373400</v>
      </c>
    </row>
    <row r="94" spans="1:11" s="197" customFormat="1" ht="24">
      <c r="A94" s="229" t="s">
        <v>339</v>
      </c>
      <c r="B94" s="230" t="s">
        <v>661</v>
      </c>
      <c r="C94" s="225" t="s">
        <v>336</v>
      </c>
      <c r="D94" s="226"/>
      <c r="E94" s="227"/>
      <c r="F94" s="226"/>
      <c r="G94" s="225"/>
      <c r="H94" s="226"/>
      <c r="I94" s="226"/>
      <c r="J94" s="226"/>
      <c r="K94" s="231">
        <f>SUM(K95:K102)</f>
        <v>0</v>
      </c>
    </row>
    <row r="95" spans="1:11" s="197" customFormat="1" ht="24">
      <c r="A95" s="232" t="s">
        <v>341</v>
      </c>
      <c r="B95" s="233" t="s">
        <v>613</v>
      </c>
      <c r="C95" s="234"/>
      <c r="D95" s="234"/>
      <c r="E95" s="235"/>
      <c r="F95" s="234"/>
      <c r="G95" s="234"/>
      <c r="H95" s="236"/>
      <c r="I95" s="237"/>
      <c r="J95" s="237"/>
      <c r="K95" s="238">
        <f t="shared" ref="K95:K102" si="2">C95*E95*G95*I95</f>
        <v>0</v>
      </c>
    </row>
    <row r="96" spans="1:11" s="197" customFormat="1" ht="24">
      <c r="A96" s="232"/>
      <c r="B96" s="233" t="s">
        <v>614</v>
      </c>
      <c r="C96" s="234"/>
      <c r="D96" s="234"/>
      <c r="E96" s="235"/>
      <c r="F96" s="234"/>
      <c r="G96" s="234"/>
      <c r="H96" s="236"/>
      <c r="I96" s="237"/>
      <c r="J96" s="237"/>
      <c r="K96" s="238">
        <f t="shared" si="2"/>
        <v>0</v>
      </c>
    </row>
    <row r="97" spans="1:11" s="197" customFormat="1" ht="24">
      <c r="A97" s="232"/>
      <c r="B97" s="233" t="s">
        <v>614</v>
      </c>
      <c r="C97" s="234"/>
      <c r="D97" s="234"/>
      <c r="E97" s="235"/>
      <c r="F97" s="234"/>
      <c r="G97" s="234"/>
      <c r="H97" s="236"/>
      <c r="I97" s="237"/>
      <c r="J97" s="237"/>
      <c r="K97" s="238">
        <f t="shared" si="2"/>
        <v>0</v>
      </c>
    </row>
    <row r="98" spans="1:11" s="197" customFormat="1" ht="24">
      <c r="A98" s="232"/>
      <c r="B98" s="233" t="s">
        <v>615</v>
      </c>
      <c r="C98" s="234"/>
      <c r="D98" s="234"/>
      <c r="E98" s="235"/>
      <c r="F98" s="234"/>
      <c r="G98" s="234"/>
      <c r="H98" s="236"/>
      <c r="I98" s="237"/>
      <c r="J98" s="237"/>
      <c r="K98" s="238">
        <f t="shared" si="2"/>
        <v>0</v>
      </c>
    </row>
    <row r="99" spans="1:11" s="197" customFormat="1" ht="24">
      <c r="A99" s="232"/>
      <c r="B99" s="233" t="s">
        <v>616</v>
      </c>
      <c r="C99" s="234"/>
      <c r="D99" s="234"/>
      <c r="E99" s="235"/>
      <c r="F99" s="234"/>
      <c r="G99" s="234"/>
      <c r="H99" s="236"/>
      <c r="I99" s="237"/>
      <c r="J99" s="237"/>
      <c r="K99" s="238">
        <f t="shared" si="2"/>
        <v>0</v>
      </c>
    </row>
    <row r="100" spans="1:11" s="197" customFormat="1" ht="24">
      <c r="A100" s="232"/>
      <c r="B100" s="233" t="s">
        <v>615</v>
      </c>
      <c r="C100" s="234"/>
      <c r="D100" s="234"/>
      <c r="E100" s="235"/>
      <c r="F100" s="234"/>
      <c r="G100" s="234"/>
      <c r="H100" s="236"/>
      <c r="I100" s="237"/>
      <c r="J100" s="237"/>
      <c r="K100" s="238">
        <f t="shared" si="2"/>
        <v>0</v>
      </c>
    </row>
    <row r="101" spans="1:11" s="197" customFormat="1" ht="24">
      <c r="A101" s="232"/>
      <c r="B101" s="233" t="s">
        <v>616</v>
      </c>
      <c r="C101" s="234"/>
      <c r="D101" s="234"/>
      <c r="E101" s="235"/>
      <c r="F101" s="234"/>
      <c r="G101" s="234"/>
      <c r="H101" s="236"/>
      <c r="I101" s="237"/>
      <c r="J101" s="237"/>
      <c r="K101" s="238">
        <f t="shared" si="2"/>
        <v>0</v>
      </c>
    </row>
    <row r="102" spans="1:11" s="197" customFormat="1" ht="25.15" customHeight="1">
      <c r="A102" s="244"/>
      <c r="B102" s="245" t="s">
        <v>606</v>
      </c>
      <c r="C102" s="246"/>
      <c r="D102" s="246"/>
      <c r="E102" s="247"/>
      <c r="F102" s="246"/>
      <c r="G102" s="246"/>
      <c r="H102" s="248"/>
      <c r="I102" s="249"/>
      <c r="J102" s="249"/>
      <c r="K102" s="250">
        <f t="shared" si="2"/>
        <v>0</v>
      </c>
    </row>
    <row r="103" spans="1:11" s="197" customFormat="1" ht="24">
      <c r="A103" s="354" t="s">
        <v>343</v>
      </c>
      <c r="B103" s="355" t="s">
        <v>657</v>
      </c>
      <c r="C103" s="356" t="s">
        <v>336</v>
      </c>
      <c r="D103" s="357"/>
      <c r="E103" s="358"/>
      <c r="F103" s="357"/>
      <c r="G103" s="356"/>
      <c r="H103" s="357"/>
      <c r="I103" s="357"/>
      <c r="J103" s="357"/>
      <c r="K103" s="359">
        <f>SUM(K104:K109)</f>
        <v>0</v>
      </c>
    </row>
    <row r="104" spans="1:11" s="197" customFormat="1" ht="24">
      <c r="A104" s="232"/>
      <c r="B104" s="233" t="s">
        <v>613</v>
      </c>
      <c r="C104" s="234"/>
      <c r="D104" s="234"/>
      <c r="E104" s="235"/>
      <c r="F104" s="234"/>
      <c r="G104" s="234"/>
      <c r="H104" s="236"/>
      <c r="I104" s="237"/>
      <c r="J104" s="237"/>
      <c r="K104" s="238">
        <f t="shared" ref="K104:K109" si="3">C104*E104*G104*I104</f>
        <v>0</v>
      </c>
    </row>
    <row r="105" spans="1:11" s="197" customFormat="1" ht="24">
      <c r="A105" s="232"/>
      <c r="B105" s="233" t="s">
        <v>614</v>
      </c>
      <c r="C105" s="234"/>
      <c r="D105" s="234"/>
      <c r="E105" s="235"/>
      <c r="F105" s="234"/>
      <c r="G105" s="234"/>
      <c r="H105" s="236"/>
      <c r="I105" s="237"/>
      <c r="J105" s="237"/>
      <c r="K105" s="238">
        <f t="shared" si="3"/>
        <v>0</v>
      </c>
    </row>
    <row r="106" spans="1:11" s="197" customFormat="1" ht="24">
      <c r="A106" s="232"/>
      <c r="B106" s="233" t="s">
        <v>614</v>
      </c>
      <c r="C106" s="234"/>
      <c r="D106" s="234"/>
      <c r="E106" s="235"/>
      <c r="F106" s="234"/>
      <c r="G106" s="234"/>
      <c r="H106" s="236"/>
      <c r="I106" s="237"/>
      <c r="J106" s="237"/>
      <c r="K106" s="238">
        <f t="shared" si="3"/>
        <v>0</v>
      </c>
    </row>
    <row r="107" spans="1:11" s="197" customFormat="1" ht="24">
      <c r="A107" s="232"/>
      <c r="B107" s="233" t="s">
        <v>615</v>
      </c>
      <c r="C107" s="234"/>
      <c r="D107" s="234"/>
      <c r="E107" s="235"/>
      <c r="F107" s="234"/>
      <c r="G107" s="234"/>
      <c r="H107" s="236"/>
      <c r="I107" s="237"/>
      <c r="J107" s="237"/>
      <c r="K107" s="238">
        <f t="shared" si="3"/>
        <v>0</v>
      </c>
    </row>
    <row r="108" spans="1:11" s="197" customFormat="1" ht="24">
      <c r="A108" s="232"/>
      <c r="B108" s="233" t="s">
        <v>616</v>
      </c>
      <c r="C108" s="234"/>
      <c r="D108" s="234"/>
      <c r="E108" s="235"/>
      <c r="F108" s="234"/>
      <c r="G108" s="234"/>
      <c r="H108" s="236"/>
      <c r="I108" s="237"/>
      <c r="J108" s="237"/>
      <c r="K108" s="238">
        <f t="shared" si="3"/>
        <v>0</v>
      </c>
    </row>
    <row r="109" spans="1:11" s="197" customFormat="1" ht="24">
      <c r="A109" s="232"/>
      <c r="B109" s="233" t="s">
        <v>606</v>
      </c>
      <c r="C109" s="234"/>
      <c r="D109" s="234"/>
      <c r="E109" s="235"/>
      <c r="F109" s="234"/>
      <c r="G109" s="234"/>
      <c r="H109" s="236"/>
      <c r="I109" s="237"/>
      <c r="J109" s="237"/>
      <c r="K109" s="238">
        <f t="shared" si="3"/>
        <v>0</v>
      </c>
    </row>
    <row r="110" spans="1:11" s="197" customFormat="1" ht="24">
      <c r="A110" s="229" t="s">
        <v>491</v>
      </c>
      <c r="B110" s="230" t="s">
        <v>658</v>
      </c>
      <c r="C110" s="225" t="s">
        <v>336</v>
      </c>
      <c r="D110" s="226"/>
      <c r="E110" s="227"/>
      <c r="F110" s="226"/>
      <c r="G110" s="225"/>
      <c r="H110" s="226"/>
      <c r="I110" s="226"/>
      <c r="J110" s="226"/>
      <c r="K110" s="231">
        <f>SUM(K111:K115)</f>
        <v>0</v>
      </c>
    </row>
    <row r="111" spans="1:11" s="197" customFormat="1" ht="24">
      <c r="A111" s="232"/>
      <c r="B111" s="233" t="s">
        <v>613</v>
      </c>
      <c r="C111" s="234"/>
      <c r="D111" s="234"/>
      <c r="E111" s="235"/>
      <c r="F111" s="234"/>
      <c r="G111" s="234"/>
      <c r="H111" s="236"/>
      <c r="I111" s="237"/>
      <c r="J111" s="237"/>
      <c r="K111" s="238">
        <f>C111*E111*G111*I111</f>
        <v>0</v>
      </c>
    </row>
    <row r="112" spans="1:11" s="197" customFormat="1" ht="24">
      <c r="A112" s="232"/>
      <c r="B112" s="233" t="s">
        <v>614</v>
      </c>
      <c r="C112" s="234"/>
      <c r="D112" s="234"/>
      <c r="E112" s="235"/>
      <c r="F112" s="234"/>
      <c r="G112" s="234"/>
      <c r="H112" s="236"/>
      <c r="I112" s="237"/>
      <c r="J112" s="237"/>
      <c r="K112" s="238">
        <f>C112*E112*G112*I112</f>
        <v>0</v>
      </c>
    </row>
    <row r="113" spans="1:11" s="197" customFormat="1" ht="24">
      <c r="A113" s="232"/>
      <c r="B113" s="233" t="s">
        <v>615</v>
      </c>
      <c r="C113" s="234"/>
      <c r="D113" s="234"/>
      <c r="E113" s="235"/>
      <c r="F113" s="234"/>
      <c r="G113" s="234"/>
      <c r="H113" s="236"/>
      <c r="I113" s="237"/>
      <c r="J113" s="237"/>
      <c r="K113" s="238">
        <f>C113*E113*G113*I113</f>
        <v>0</v>
      </c>
    </row>
    <row r="114" spans="1:11" s="197" customFormat="1" ht="24">
      <c r="A114" s="232"/>
      <c r="B114" s="233" t="s">
        <v>616</v>
      </c>
      <c r="C114" s="234"/>
      <c r="D114" s="234"/>
      <c r="E114" s="235"/>
      <c r="F114" s="234"/>
      <c r="G114" s="234"/>
      <c r="H114" s="236"/>
      <c r="I114" s="237"/>
      <c r="J114" s="237"/>
      <c r="K114" s="238">
        <f>C114*E114*G114*I114</f>
        <v>0</v>
      </c>
    </row>
    <row r="115" spans="1:11" s="197" customFormat="1" ht="24">
      <c r="A115" s="232"/>
      <c r="B115" s="233" t="s">
        <v>606</v>
      </c>
      <c r="C115" s="234"/>
      <c r="D115" s="234"/>
      <c r="E115" s="235"/>
      <c r="F115" s="234"/>
      <c r="G115" s="234"/>
      <c r="H115" s="236"/>
      <c r="I115" s="237"/>
      <c r="J115" s="237"/>
      <c r="K115" s="238">
        <f>C115*E115*G115*I115</f>
        <v>0</v>
      </c>
    </row>
    <row r="116" spans="1:11" s="197" customFormat="1" ht="43.5" customHeight="1">
      <c r="A116" s="223">
        <v>3.4</v>
      </c>
      <c r="B116" s="224" t="s">
        <v>675</v>
      </c>
      <c r="C116" s="225" t="s">
        <v>336</v>
      </c>
      <c r="D116" s="226"/>
      <c r="E116" s="227"/>
      <c r="F116" s="226"/>
      <c r="G116" s="225"/>
      <c r="H116" s="226"/>
      <c r="I116" s="226"/>
      <c r="J116" s="226"/>
      <c r="K116" s="228">
        <f>K117+K128</f>
        <v>0</v>
      </c>
    </row>
    <row r="117" spans="1:11" s="197" customFormat="1" ht="24">
      <c r="A117" s="229" t="s">
        <v>339</v>
      </c>
      <c r="B117" s="230" t="s">
        <v>656</v>
      </c>
      <c r="C117" s="225" t="s">
        <v>336</v>
      </c>
      <c r="D117" s="226"/>
      <c r="E117" s="227"/>
      <c r="F117" s="226"/>
      <c r="G117" s="225"/>
      <c r="H117" s="226"/>
      <c r="I117" s="226"/>
      <c r="J117" s="226"/>
      <c r="K117" s="231">
        <f>SUM(K118:K127)</f>
        <v>0</v>
      </c>
    </row>
    <row r="118" spans="1:11" s="197" customFormat="1" ht="24">
      <c r="A118" s="232" t="s">
        <v>341</v>
      </c>
      <c r="B118" s="233" t="s">
        <v>613</v>
      </c>
      <c r="C118" s="234"/>
      <c r="D118" s="234"/>
      <c r="E118" s="235"/>
      <c r="F118" s="234"/>
      <c r="G118" s="234"/>
      <c r="H118" s="236"/>
      <c r="I118" s="237"/>
      <c r="J118" s="237"/>
      <c r="K118" s="238">
        <f>C118*E118*G118*I118</f>
        <v>0</v>
      </c>
    </row>
    <row r="119" spans="1:11" s="197" customFormat="1" ht="24">
      <c r="A119" s="232"/>
      <c r="B119" s="233" t="s">
        <v>614</v>
      </c>
      <c r="C119" s="234"/>
      <c r="D119" s="234"/>
      <c r="E119" s="235"/>
      <c r="F119" s="234"/>
      <c r="G119" s="234"/>
      <c r="H119" s="236"/>
      <c r="I119" s="237"/>
      <c r="J119" s="237"/>
      <c r="K119" s="238">
        <f>C119*E119*G119*I119</f>
        <v>0</v>
      </c>
    </row>
    <row r="120" spans="1:11" s="197" customFormat="1" ht="24">
      <c r="A120" s="232"/>
      <c r="B120" s="233" t="s">
        <v>614</v>
      </c>
      <c r="C120" s="234"/>
      <c r="D120" s="234"/>
      <c r="E120" s="235"/>
      <c r="F120" s="234"/>
      <c r="G120" s="234"/>
      <c r="H120" s="236"/>
      <c r="I120" s="237"/>
      <c r="J120" s="237"/>
      <c r="K120" s="238">
        <f>C120*E120*G120*I120</f>
        <v>0</v>
      </c>
    </row>
    <row r="121" spans="1:11" s="197" customFormat="1" ht="24">
      <c r="A121" s="232"/>
      <c r="B121" s="233" t="s">
        <v>614</v>
      </c>
      <c r="C121" s="234"/>
      <c r="D121" s="234"/>
      <c r="E121" s="235"/>
      <c r="F121" s="234"/>
      <c r="G121" s="234"/>
      <c r="H121" s="236"/>
      <c r="I121" s="237"/>
      <c r="J121" s="237"/>
      <c r="K121" s="238">
        <f>C121*E121*G121*I121</f>
        <v>0</v>
      </c>
    </row>
    <row r="122" spans="1:11" s="197" customFormat="1" ht="24">
      <c r="A122" s="232"/>
      <c r="B122" s="233" t="s">
        <v>614</v>
      </c>
      <c r="C122" s="234"/>
      <c r="D122" s="234"/>
      <c r="E122" s="235"/>
      <c r="F122" s="234"/>
      <c r="G122" s="234"/>
      <c r="H122" s="236"/>
      <c r="I122" s="237"/>
      <c r="J122" s="237"/>
      <c r="K122" s="238">
        <f t="shared" ref="K122" si="4">C122*E122*G122*I122</f>
        <v>0</v>
      </c>
    </row>
    <row r="123" spans="1:11" s="197" customFormat="1" ht="24">
      <c r="A123" s="232"/>
      <c r="B123" s="233" t="s">
        <v>615</v>
      </c>
      <c r="C123" s="234"/>
      <c r="D123" s="234"/>
      <c r="E123" s="235"/>
      <c r="F123" s="234"/>
      <c r="G123" s="234"/>
      <c r="H123" s="236"/>
      <c r="I123" s="237"/>
      <c r="J123" s="237"/>
      <c r="K123" s="238">
        <f>C123*E123*G123*I123</f>
        <v>0</v>
      </c>
    </row>
    <row r="124" spans="1:11" s="197" customFormat="1" ht="24">
      <c r="A124" s="232"/>
      <c r="B124" s="233" t="s">
        <v>616</v>
      </c>
      <c r="C124" s="234"/>
      <c r="D124" s="234"/>
      <c r="E124" s="235"/>
      <c r="F124" s="234"/>
      <c r="G124" s="234"/>
      <c r="H124" s="236"/>
      <c r="I124" s="237"/>
      <c r="J124" s="237"/>
      <c r="K124" s="238">
        <f>C124*E124*G124*I124</f>
        <v>0</v>
      </c>
    </row>
    <row r="125" spans="1:11" s="197" customFormat="1" ht="24">
      <c r="A125" s="232"/>
      <c r="B125" s="233" t="s">
        <v>617</v>
      </c>
      <c r="C125" s="234"/>
      <c r="D125" s="234"/>
      <c r="E125" s="235"/>
      <c r="F125" s="234"/>
      <c r="G125" s="234"/>
      <c r="H125" s="236"/>
      <c r="I125" s="237"/>
      <c r="J125" s="237"/>
      <c r="K125" s="238">
        <f>C125*E125*G125*I125</f>
        <v>0</v>
      </c>
    </row>
    <row r="126" spans="1:11" s="197" customFormat="1" ht="24">
      <c r="A126" s="232"/>
      <c r="B126" s="233" t="s">
        <v>618</v>
      </c>
      <c r="C126" s="234"/>
      <c r="D126" s="234"/>
      <c r="E126" s="235"/>
      <c r="F126" s="234"/>
      <c r="G126" s="234"/>
      <c r="H126" s="236"/>
      <c r="I126" s="237"/>
      <c r="J126" s="237"/>
      <c r="K126" s="238">
        <f>C126*E126*G126*I126</f>
        <v>0</v>
      </c>
    </row>
    <row r="127" spans="1:11" s="197" customFormat="1" ht="25.15" customHeight="1">
      <c r="A127" s="244"/>
      <c r="B127" s="245" t="s">
        <v>606</v>
      </c>
      <c r="C127" s="246"/>
      <c r="D127" s="246"/>
      <c r="E127" s="247"/>
      <c r="F127" s="246"/>
      <c r="G127" s="246"/>
      <c r="H127" s="248"/>
      <c r="I127" s="249"/>
      <c r="J127" s="249"/>
      <c r="K127" s="250">
        <f>C127*E127*G127*I127</f>
        <v>0</v>
      </c>
    </row>
    <row r="128" spans="1:11" s="197" customFormat="1" ht="24">
      <c r="A128" s="354" t="s">
        <v>343</v>
      </c>
      <c r="B128" s="355" t="s">
        <v>673</v>
      </c>
      <c r="C128" s="356" t="s">
        <v>336</v>
      </c>
      <c r="D128" s="357"/>
      <c r="E128" s="358"/>
      <c r="F128" s="357"/>
      <c r="G128" s="356"/>
      <c r="H128" s="357"/>
      <c r="I128" s="357"/>
      <c r="J128" s="357"/>
      <c r="K128" s="359">
        <f>SUM(K129:K134)</f>
        <v>0</v>
      </c>
    </row>
    <row r="129" spans="1:11" s="197" customFormat="1" ht="24">
      <c r="A129" s="232"/>
      <c r="B129" s="233" t="s">
        <v>619</v>
      </c>
      <c r="C129" s="234"/>
      <c r="D129" s="234"/>
      <c r="E129" s="235"/>
      <c r="F129" s="234"/>
      <c r="G129" s="234"/>
      <c r="H129" s="236"/>
      <c r="I129" s="237"/>
      <c r="J129" s="237"/>
      <c r="K129" s="238">
        <f>C129*E129*G129*I129</f>
        <v>0</v>
      </c>
    </row>
    <row r="130" spans="1:11" s="197" customFormat="1" ht="24">
      <c r="A130" s="232"/>
      <c r="B130" s="233" t="s">
        <v>614</v>
      </c>
      <c r="C130" s="234"/>
      <c r="D130" s="234"/>
      <c r="E130" s="235"/>
      <c r="F130" s="234"/>
      <c r="G130" s="234"/>
      <c r="H130" s="236"/>
      <c r="I130" s="237"/>
      <c r="J130" s="237"/>
      <c r="K130" s="238">
        <f>C130*E130*G130*I130</f>
        <v>0</v>
      </c>
    </row>
    <row r="131" spans="1:11" s="197" customFormat="1" ht="24">
      <c r="A131" s="232"/>
      <c r="B131" s="233" t="s">
        <v>620</v>
      </c>
      <c r="C131" s="234"/>
      <c r="D131" s="234"/>
      <c r="E131" s="235"/>
      <c r="F131" s="234"/>
      <c r="G131" s="234"/>
      <c r="H131" s="236"/>
      <c r="I131" s="237"/>
      <c r="J131" s="237"/>
      <c r="K131" s="238">
        <f t="shared" ref="K131" si="5">C131*E131*G131*I131</f>
        <v>0</v>
      </c>
    </row>
    <row r="132" spans="1:11" s="197" customFormat="1" ht="24">
      <c r="A132" s="232"/>
      <c r="B132" s="233" t="s">
        <v>615</v>
      </c>
      <c r="C132" s="234"/>
      <c r="D132" s="234"/>
      <c r="E132" s="235"/>
      <c r="F132" s="234"/>
      <c r="G132" s="234"/>
      <c r="H132" s="236"/>
      <c r="I132" s="237"/>
      <c r="J132" s="237"/>
      <c r="K132" s="238">
        <f>C132*E132*G132*I132</f>
        <v>0</v>
      </c>
    </row>
    <row r="133" spans="1:11" s="197" customFormat="1" ht="24">
      <c r="A133" s="232"/>
      <c r="B133" s="233" t="s">
        <v>616</v>
      </c>
      <c r="C133" s="234"/>
      <c r="D133" s="234"/>
      <c r="E133" s="235"/>
      <c r="F133" s="234"/>
      <c r="G133" s="234"/>
      <c r="H133" s="236"/>
      <c r="I133" s="237"/>
      <c r="J133" s="237"/>
      <c r="K133" s="238">
        <f>C133*E133*G133*I133</f>
        <v>0</v>
      </c>
    </row>
    <row r="134" spans="1:11" s="197" customFormat="1" ht="24">
      <c r="A134" s="232"/>
      <c r="B134" s="233" t="s">
        <v>606</v>
      </c>
      <c r="C134" s="234"/>
      <c r="D134" s="234"/>
      <c r="E134" s="235"/>
      <c r="F134" s="234"/>
      <c r="G134" s="234"/>
      <c r="H134" s="236"/>
      <c r="I134" s="237"/>
      <c r="J134" s="237"/>
      <c r="K134" s="238">
        <f>C134*E134*G134*I134</f>
        <v>0</v>
      </c>
    </row>
    <row r="135" spans="1:11" s="493" customFormat="1" ht="23.25" customHeight="1">
      <c r="A135" s="487">
        <v>3.5</v>
      </c>
      <c r="B135" s="488" t="s">
        <v>585</v>
      </c>
      <c r="C135" s="489" t="s">
        <v>336</v>
      </c>
      <c r="D135" s="490"/>
      <c r="E135" s="491"/>
      <c r="F135" s="490"/>
      <c r="G135" s="489"/>
      <c r="H135" s="490"/>
      <c r="I135" s="490"/>
      <c r="J135" s="490"/>
      <c r="K135" s="492">
        <f>SUM(K136+K143+K151)</f>
        <v>0</v>
      </c>
    </row>
    <row r="136" spans="1:11" s="493" customFormat="1" ht="21.75">
      <c r="A136" s="494" t="s">
        <v>339</v>
      </c>
      <c r="B136" s="495" t="s">
        <v>661</v>
      </c>
      <c r="C136" s="489" t="s">
        <v>336</v>
      </c>
      <c r="D136" s="490"/>
      <c r="E136" s="491"/>
      <c r="F136" s="490"/>
      <c r="G136" s="489"/>
      <c r="H136" s="490"/>
      <c r="I136" s="490"/>
      <c r="J136" s="490"/>
      <c r="K136" s="496">
        <f>SUM(K137:K142)</f>
        <v>0</v>
      </c>
    </row>
    <row r="137" spans="1:11" s="493" customFormat="1" ht="21.75">
      <c r="A137" s="497" t="s">
        <v>341</v>
      </c>
      <c r="B137" s="498" t="s">
        <v>629</v>
      </c>
      <c r="C137" s="499"/>
      <c r="D137" s="499"/>
      <c r="E137" s="500"/>
      <c r="F137" s="499"/>
      <c r="G137" s="499"/>
      <c r="H137" s="501"/>
      <c r="I137" s="502"/>
      <c r="J137" s="502"/>
      <c r="K137" s="503">
        <f t="shared" ref="K137:K142" si="6">C137*E137*G137*I137</f>
        <v>0</v>
      </c>
    </row>
    <row r="138" spans="1:11" s="493" customFormat="1" ht="21.75">
      <c r="A138" s="497"/>
      <c r="B138" s="498" t="s">
        <v>631</v>
      </c>
      <c r="C138" s="499"/>
      <c r="D138" s="499"/>
      <c r="E138" s="500"/>
      <c r="F138" s="499"/>
      <c r="G138" s="499"/>
      <c r="H138" s="501"/>
      <c r="I138" s="502"/>
      <c r="J138" s="502"/>
      <c r="K138" s="503">
        <f t="shared" si="6"/>
        <v>0</v>
      </c>
    </row>
    <row r="139" spans="1:11" s="493" customFormat="1" ht="21.75">
      <c r="A139" s="497"/>
      <c r="B139" s="498" t="s">
        <v>627</v>
      </c>
      <c r="C139" s="499"/>
      <c r="D139" s="499"/>
      <c r="E139" s="500"/>
      <c r="F139" s="499"/>
      <c r="G139" s="499"/>
      <c r="H139" s="501"/>
      <c r="I139" s="502"/>
      <c r="J139" s="502"/>
      <c r="K139" s="503">
        <f t="shared" si="6"/>
        <v>0</v>
      </c>
    </row>
    <row r="140" spans="1:11" s="493" customFormat="1" ht="21.75">
      <c r="A140" s="497"/>
      <c r="B140" s="498" t="s">
        <v>616</v>
      </c>
      <c r="C140" s="499"/>
      <c r="D140" s="499"/>
      <c r="E140" s="500"/>
      <c r="F140" s="499"/>
      <c r="G140" s="499"/>
      <c r="H140" s="501"/>
      <c r="I140" s="502"/>
      <c r="J140" s="502"/>
      <c r="K140" s="503">
        <f t="shared" si="6"/>
        <v>0</v>
      </c>
    </row>
    <row r="141" spans="1:11" s="493" customFormat="1" ht="21.75">
      <c r="A141" s="497"/>
      <c r="B141" s="498" t="s">
        <v>615</v>
      </c>
      <c r="C141" s="499"/>
      <c r="D141" s="499"/>
      <c r="E141" s="500"/>
      <c r="F141" s="499"/>
      <c r="G141" s="499"/>
      <c r="H141" s="501"/>
      <c r="I141" s="502"/>
      <c r="J141" s="502"/>
      <c r="K141" s="503">
        <f t="shared" si="6"/>
        <v>0</v>
      </c>
    </row>
    <row r="142" spans="1:11" s="493" customFormat="1" ht="21.75">
      <c r="A142" s="497"/>
      <c r="B142" s="498" t="s">
        <v>630</v>
      </c>
      <c r="C142" s="499"/>
      <c r="D142" s="499"/>
      <c r="E142" s="500"/>
      <c r="F142" s="499"/>
      <c r="G142" s="504"/>
      <c r="H142" s="501"/>
      <c r="I142" s="502"/>
      <c r="J142" s="502"/>
      <c r="K142" s="503">
        <f t="shared" si="6"/>
        <v>0</v>
      </c>
    </row>
    <row r="143" spans="1:11" s="493" customFormat="1" ht="54" customHeight="1">
      <c r="A143" s="494" t="s">
        <v>343</v>
      </c>
      <c r="B143" s="495" t="s">
        <v>657</v>
      </c>
      <c r="C143" s="489" t="s">
        <v>336</v>
      </c>
      <c r="D143" s="490"/>
      <c r="E143" s="491"/>
      <c r="F143" s="490"/>
      <c r="G143" s="489"/>
      <c r="H143" s="490"/>
      <c r="I143" s="490"/>
      <c r="J143" s="490"/>
      <c r="K143" s="496">
        <f>SUM(K144:K150)</f>
        <v>0</v>
      </c>
    </row>
    <row r="144" spans="1:11" s="493" customFormat="1" ht="21.75">
      <c r="A144" s="497" t="s">
        <v>341</v>
      </c>
      <c r="B144" s="498" t="s">
        <v>629</v>
      </c>
      <c r="C144" s="499"/>
      <c r="D144" s="499"/>
      <c r="E144" s="500"/>
      <c r="F144" s="499"/>
      <c r="G144" s="499"/>
      <c r="H144" s="501"/>
      <c r="I144" s="502"/>
      <c r="J144" s="502"/>
      <c r="K144" s="503">
        <f t="shared" ref="K144:K150" si="7">C144*E144*G144*I144</f>
        <v>0</v>
      </c>
    </row>
    <row r="145" spans="1:11" s="493" customFormat="1" ht="21.75">
      <c r="A145" s="497"/>
      <c r="B145" s="498" t="s">
        <v>631</v>
      </c>
      <c r="C145" s="499"/>
      <c r="D145" s="499"/>
      <c r="E145" s="500"/>
      <c r="F145" s="499"/>
      <c r="G145" s="499"/>
      <c r="H145" s="501"/>
      <c r="I145" s="502"/>
      <c r="J145" s="502"/>
      <c r="K145" s="503">
        <f t="shared" si="7"/>
        <v>0</v>
      </c>
    </row>
    <row r="146" spans="1:11" s="493" customFormat="1" ht="21.75">
      <c r="A146" s="497"/>
      <c r="B146" s="498" t="s">
        <v>632</v>
      </c>
      <c r="C146" s="499"/>
      <c r="D146" s="499"/>
      <c r="E146" s="500"/>
      <c r="F146" s="499"/>
      <c r="G146" s="499"/>
      <c r="H146" s="501"/>
      <c r="I146" s="502"/>
      <c r="J146" s="502"/>
      <c r="K146" s="503">
        <f t="shared" si="7"/>
        <v>0</v>
      </c>
    </row>
    <row r="147" spans="1:11" s="493" customFormat="1" ht="21.75">
      <c r="A147" s="497"/>
      <c r="B147" s="498" t="s">
        <v>616</v>
      </c>
      <c r="C147" s="499"/>
      <c r="D147" s="499"/>
      <c r="E147" s="500"/>
      <c r="F147" s="499"/>
      <c r="G147" s="499"/>
      <c r="H147" s="501"/>
      <c r="I147" s="502"/>
      <c r="J147" s="502"/>
      <c r="K147" s="503">
        <f t="shared" si="7"/>
        <v>0</v>
      </c>
    </row>
    <row r="148" spans="1:11" s="493" customFormat="1" ht="21.75">
      <c r="A148" s="497"/>
      <c r="B148" s="498" t="s">
        <v>615</v>
      </c>
      <c r="C148" s="499"/>
      <c r="D148" s="499"/>
      <c r="E148" s="500"/>
      <c r="F148" s="499"/>
      <c r="G148" s="499"/>
      <c r="H148" s="501"/>
      <c r="I148" s="502"/>
      <c r="J148" s="502"/>
      <c r="K148" s="503">
        <f t="shared" si="7"/>
        <v>0</v>
      </c>
    </row>
    <row r="149" spans="1:11" s="493" customFormat="1" ht="21.75">
      <c r="A149" s="497"/>
      <c r="B149" s="498" t="s">
        <v>622</v>
      </c>
      <c r="C149" s="499"/>
      <c r="D149" s="499"/>
      <c r="E149" s="500"/>
      <c r="F149" s="499"/>
      <c r="G149" s="499"/>
      <c r="H149" s="501"/>
      <c r="I149" s="502"/>
      <c r="J149" s="502"/>
      <c r="K149" s="503">
        <f t="shared" si="7"/>
        <v>0</v>
      </c>
    </row>
    <row r="150" spans="1:11" s="493" customFormat="1" ht="21.75">
      <c r="A150" s="512"/>
      <c r="B150" s="513" t="s">
        <v>633</v>
      </c>
      <c r="C150" s="514"/>
      <c r="D150" s="514"/>
      <c r="E150" s="515"/>
      <c r="F150" s="514"/>
      <c r="G150" s="516"/>
      <c r="H150" s="517"/>
      <c r="I150" s="518"/>
      <c r="J150" s="518"/>
      <c r="K150" s="519">
        <f t="shared" si="7"/>
        <v>0</v>
      </c>
    </row>
    <row r="151" spans="1:11" s="493" customFormat="1" ht="21.75">
      <c r="A151" s="506" t="s">
        <v>491</v>
      </c>
      <c r="B151" s="507" t="s">
        <v>667</v>
      </c>
      <c r="C151" s="508" t="s">
        <v>336</v>
      </c>
      <c r="D151" s="509"/>
      <c r="E151" s="510"/>
      <c r="F151" s="509"/>
      <c r="G151" s="508"/>
      <c r="H151" s="509"/>
      <c r="I151" s="509"/>
      <c r="J151" s="509"/>
      <c r="K151" s="511">
        <f>SUM(K152:K159)</f>
        <v>0</v>
      </c>
    </row>
    <row r="152" spans="1:11" s="493" customFormat="1" ht="21.75">
      <c r="A152" s="497" t="s">
        <v>341</v>
      </c>
      <c r="B152" s="498" t="s">
        <v>629</v>
      </c>
      <c r="C152" s="499"/>
      <c r="D152" s="499"/>
      <c r="E152" s="505"/>
      <c r="F152" s="499"/>
      <c r="G152" s="499"/>
      <c r="H152" s="501"/>
      <c r="I152" s="502"/>
      <c r="J152" s="502"/>
      <c r="K152" s="503">
        <f>C152*E152*G152*I152</f>
        <v>0</v>
      </c>
    </row>
    <row r="153" spans="1:11" s="493" customFormat="1" ht="21.75">
      <c r="A153" s="497"/>
      <c r="B153" s="498" t="s">
        <v>631</v>
      </c>
      <c r="C153" s="499"/>
      <c r="D153" s="499"/>
      <c r="E153" s="500"/>
      <c r="F153" s="499"/>
      <c r="G153" s="499"/>
      <c r="H153" s="501"/>
      <c r="I153" s="502"/>
      <c r="J153" s="502"/>
      <c r="K153" s="503">
        <f>C153*E153*G153*I153</f>
        <v>0</v>
      </c>
    </row>
    <row r="154" spans="1:11" s="493" customFormat="1" ht="21.75">
      <c r="A154" s="497"/>
      <c r="B154" s="498" t="s">
        <v>628</v>
      </c>
      <c r="C154" s="499"/>
      <c r="D154" s="499"/>
      <c r="E154" s="500"/>
      <c r="F154" s="499"/>
      <c r="G154" s="499"/>
      <c r="H154" s="501"/>
      <c r="I154" s="502"/>
      <c r="J154" s="502"/>
      <c r="K154" s="503">
        <f>C154*E154*G154*I154</f>
        <v>0</v>
      </c>
    </row>
    <row r="155" spans="1:11" s="493" customFormat="1" ht="21.75">
      <c r="A155" s="497"/>
      <c r="B155" s="498" t="s">
        <v>616</v>
      </c>
      <c r="C155" s="499"/>
      <c r="D155" s="499"/>
      <c r="E155" s="500"/>
      <c r="F155" s="499"/>
      <c r="G155" s="499"/>
      <c r="H155" s="501"/>
      <c r="I155" s="502"/>
      <c r="J155" s="502"/>
      <c r="K155" s="503">
        <f t="shared" ref="K155:K158" si="8">C155*E155*G155*I155</f>
        <v>0</v>
      </c>
    </row>
    <row r="156" spans="1:11" s="493" customFormat="1" ht="21.75">
      <c r="A156" s="497"/>
      <c r="B156" s="498" t="s">
        <v>615</v>
      </c>
      <c r="C156" s="499"/>
      <c r="D156" s="499"/>
      <c r="E156" s="500"/>
      <c r="F156" s="499"/>
      <c r="G156" s="499"/>
      <c r="H156" s="501"/>
      <c r="I156" s="502"/>
      <c r="J156" s="502"/>
      <c r="K156" s="503">
        <f t="shared" si="8"/>
        <v>0</v>
      </c>
    </row>
    <row r="157" spans="1:11" s="493" customFormat="1" ht="21.75">
      <c r="A157" s="497"/>
      <c r="B157" s="498" t="s">
        <v>622</v>
      </c>
      <c r="C157" s="499"/>
      <c r="D157" s="499"/>
      <c r="E157" s="500"/>
      <c r="F157" s="499"/>
      <c r="G157" s="499"/>
      <c r="H157" s="501"/>
      <c r="I157" s="502"/>
      <c r="J157" s="502"/>
      <c r="K157" s="503">
        <f t="shared" si="8"/>
        <v>0</v>
      </c>
    </row>
    <row r="158" spans="1:11" s="493" customFormat="1" ht="21.75">
      <c r="A158" s="497"/>
      <c r="B158" s="498" t="s">
        <v>634</v>
      </c>
      <c r="C158" s="499"/>
      <c r="D158" s="499"/>
      <c r="E158" s="500"/>
      <c r="F158" s="499"/>
      <c r="G158" s="499"/>
      <c r="H158" s="501"/>
      <c r="I158" s="502"/>
      <c r="J158" s="502"/>
      <c r="K158" s="503">
        <f t="shared" si="8"/>
        <v>0</v>
      </c>
    </row>
    <row r="159" spans="1:11" s="493" customFormat="1" ht="21.75">
      <c r="A159" s="497"/>
      <c r="B159" s="498" t="s">
        <v>630</v>
      </c>
      <c r="C159" s="499"/>
      <c r="D159" s="499"/>
      <c r="E159" s="500"/>
      <c r="F159" s="499"/>
      <c r="G159" s="504"/>
      <c r="H159" s="501"/>
      <c r="I159" s="502"/>
      <c r="J159" s="502"/>
      <c r="K159" s="503">
        <f>C159*E159*G159*I159</f>
        <v>0</v>
      </c>
    </row>
    <row r="160" spans="1:11" s="197" customFormat="1" ht="24">
      <c r="A160" s="520">
        <v>4</v>
      </c>
      <c r="B160" s="521" t="s">
        <v>141</v>
      </c>
      <c r="C160" s="522" t="s">
        <v>336</v>
      </c>
      <c r="D160" s="523"/>
      <c r="E160" s="524"/>
      <c r="F160" s="523"/>
      <c r="G160" s="525"/>
      <c r="H160" s="523"/>
      <c r="I160" s="523"/>
      <c r="J160" s="526"/>
      <c r="K160" s="527">
        <f>K161+K170</f>
        <v>0</v>
      </c>
    </row>
    <row r="161" spans="1:11" s="197" customFormat="1" ht="24.6" hidden="1" customHeight="1" outlineLevel="1">
      <c r="A161" s="364">
        <v>4.0999999999999996</v>
      </c>
      <c r="B161" s="365" t="s">
        <v>338</v>
      </c>
      <c r="C161" s="356" t="s">
        <v>336</v>
      </c>
      <c r="D161" s="357"/>
      <c r="E161" s="358"/>
      <c r="F161" s="357"/>
      <c r="G161" s="356"/>
      <c r="H161" s="357"/>
      <c r="I161" s="357"/>
      <c r="J161" s="357"/>
      <c r="K161" s="366">
        <f>K162+K166</f>
        <v>0</v>
      </c>
    </row>
    <row r="162" spans="1:11" s="197" customFormat="1" ht="96" hidden="1" outlineLevel="1">
      <c r="A162" s="229" t="s">
        <v>339</v>
      </c>
      <c r="B162" s="230" t="s">
        <v>340</v>
      </c>
      <c r="C162" s="225" t="s">
        <v>336</v>
      </c>
      <c r="D162" s="226"/>
      <c r="E162" s="227"/>
      <c r="F162" s="226"/>
      <c r="G162" s="225"/>
      <c r="H162" s="226"/>
      <c r="I162" s="226"/>
      <c r="J162" s="226"/>
      <c r="K162" s="231">
        <f>SUM(K163:K165)</f>
        <v>0</v>
      </c>
    </row>
    <row r="163" spans="1:11" s="197" customFormat="1" ht="48" hidden="1" outlineLevel="1">
      <c r="A163" s="232" t="s">
        <v>341</v>
      </c>
      <c r="B163" s="233" t="s">
        <v>342</v>
      </c>
      <c r="C163" s="234"/>
      <c r="D163" s="234"/>
      <c r="E163" s="235"/>
      <c r="F163" s="234"/>
      <c r="G163" s="234"/>
      <c r="H163" s="236"/>
      <c r="I163" s="237"/>
      <c r="J163" s="237"/>
      <c r="K163" s="238">
        <f>C163*E163*G163*I163</f>
        <v>0</v>
      </c>
    </row>
    <row r="164" spans="1:11" s="197" customFormat="1" ht="48" hidden="1" outlineLevel="1">
      <c r="A164" s="232"/>
      <c r="B164" s="233" t="s">
        <v>342</v>
      </c>
      <c r="C164" s="234"/>
      <c r="D164" s="234"/>
      <c r="E164" s="235"/>
      <c r="F164" s="234"/>
      <c r="G164" s="234"/>
      <c r="H164" s="236"/>
      <c r="I164" s="237"/>
      <c r="J164" s="237"/>
      <c r="K164" s="238">
        <f>C164*E164*G164*I164</f>
        <v>0</v>
      </c>
    </row>
    <row r="165" spans="1:11" s="197" customFormat="1" ht="25.15" hidden="1" customHeight="1" outlineLevel="1">
      <c r="A165" s="232"/>
      <c r="B165" s="233" t="s">
        <v>342</v>
      </c>
      <c r="C165" s="234"/>
      <c r="D165" s="234"/>
      <c r="E165" s="235"/>
      <c r="F165" s="234"/>
      <c r="G165" s="234"/>
      <c r="H165" s="236"/>
      <c r="I165" s="237"/>
      <c r="J165" s="237"/>
      <c r="K165" s="238">
        <f>C165*E165*G165*I165</f>
        <v>0</v>
      </c>
    </row>
    <row r="166" spans="1:11" s="197" customFormat="1" ht="96" hidden="1" outlineLevel="1">
      <c r="A166" s="229" t="s">
        <v>343</v>
      </c>
      <c r="B166" s="230" t="s">
        <v>344</v>
      </c>
      <c r="C166" s="225" t="s">
        <v>336</v>
      </c>
      <c r="D166" s="226"/>
      <c r="E166" s="227"/>
      <c r="F166" s="226"/>
      <c r="G166" s="225"/>
      <c r="H166" s="226"/>
      <c r="I166" s="226"/>
      <c r="J166" s="226"/>
      <c r="K166" s="231">
        <f>SUM(K167:K169)</f>
        <v>0</v>
      </c>
    </row>
    <row r="167" spans="1:11" s="197" customFormat="1" ht="48" hidden="1" outlineLevel="1">
      <c r="A167" s="232"/>
      <c r="B167" s="233" t="s">
        <v>342</v>
      </c>
      <c r="C167" s="234"/>
      <c r="D167" s="234"/>
      <c r="E167" s="235"/>
      <c r="F167" s="234"/>
      <c r="G167" s="234"/>
      <c r="H167" s="236"/>
      <c r="I167" s="237"/>
      <c r="J167" s="237"/>
      <c r="K167" s="238">
        <f>C167*E167*G167*I167</f>
        <v>0</v>
      </c>
    </row>
    <row r="168" spans="1:11" s="197" customFormat="1" ht="48" hidden="1" outlineLevel="1">
      <c r="A168" s="232"/>
      <c r="B168" s="233" t="s">
        <v>342</v>
      </c>
      <c r="C168" s="234"/>
      <c r="D168" s="234"/>
      <c r="E168" s="235"/>
      <c r="F168" s="234"/>
      <c r="G168" s="234"/>
      <c r="H168" s="236"/>
      <c r="I168" s="237"/>
      <c r="J168" s="237"/>
      <c r="K168" s="238">
        <f>C168*E168*G168*I168</f>
        <v>0</v>
      </c>
    </row>
    <row r="169" spans="1:11" s="197" customFormat="1" ht="48" hidden="1" outlineLevel="1">
      <c r="A169" s="232"/>
      <c r="B169" s="233" t="s">
        <v>342</v>
      </c>
      <c r="C169" s="234"/>
      <c r="D169" s="234"/>
      <c r="E169" s="235"/>
      <c r="F169" s="234"/>
      <c r="G169" s="234"/>
      <c r="H169" s="236"/>
      <c r="I169" s="237"/>
      <c r="J169" s="237"/>
      <c r="K169" s="238">
        <f>C169*E169*G169*I169</f>
        <v>0</v>
      </c>
    </row>
    <row r="170" spans="1:11" s="197" customFormat="1" ht="24.6" hidden="1" customHeight="1" outlineLevel="1">
      <c r="A170" s="223">
        <v>4.2</v>
      </c>
      <c r="B170" s="224" t="s">
        <v>338</v>
      </c>
      <c r="C170" s="225" t="s">
        <v>336</v>
      </c>
      <c r="D170" s="226"/>
      <c r="E170" s="227"/>
      <c r="F170" s="226"/>
      <c r="G170" s="225"/>
      <c r="H170" s="226"/>
      <c r="I170" s="226"/>
      <c r="J170" s="226"/>
      <c r="K170" s="228">
        <f>K171+K175</f>
        <v>0</v>
      </c>
    </row>
    <row r="171" spans="1:11" s="197" customFormat="1" ht="96" hidden="1" outlineLevel="1">
      <c r="A171" s="229" t="s">
        <v>339</v>
      </c>
      <c r="B171" s="230" t="s">
        <v>340</v>
      </c>
      <c r="C171" s="225" t="s">
        <v>336</v>
      </c>
      <c r="D171" s="226"/>
      <c r="E171" s="227"/>
      <c r="F171" s="226"/>
      <c r="G171" s="225"/>
      <c r="H171" s="226"/>
      <c r="I171" s="226"/>
      <c r="J171" s="226"/>
      <c r="K171" s="231">
        <f>SUM(K172:K174)</f>
        <v>0</v>
      </c>
    </row>
    <row r="172" spans="1:11" s="197" customFormat="1" ht="48" hidden="1" outlineLevel="1">
      <c r="A172" s="232"/>
      <c r="B172" s="233" t="s">
        <v>342</v>
      </c>
      <c r="C172" s="234"/>
      <c r="D172" s="234"/>
      <c r="E172" s="235"/>
      <c r="F172" s="234"/>
      <c r="G172" s="234"/>
      <c r="H172" s="236"/>
      <c r="I172" s="237"/>
      <c r="J172" s="237"/>
      <c r="K172" s="238">
        <f>C172*E172*G172*I172</f>
        <v>0</v>
      </c>
    </row>
    <row r="173" spans="1:11" s="197" customFormat="1" ht="48" hidden="1" outlineLevel="1">
      <c r="A173" s="232"/>
      <c r="B173" s="233" t="s">
        <v>342</v>
      </c>
      <c r="C173" s="234"/>
      <c r="D173" s="234"/>
      <c r="E173" s="235"/>
      <c r="F173" s="234"/>
      <c r="G173" s="234"/>
      <c r="H173" s="236"/>
      <c r="I173" s="237"/>
      <c r="J173" s="237"/>
      <c r="K173" s="238">
        <f>C173*E173*G173*I173</f>
        <v>0</v>
      </c>
    </row>
    <row r="174" spans="1:11" s="197" customFormat="1" ht="25.15" hidden="1" customHeight="1" outlineLevel="1">
      <c r="A174" s="232"/>
      <c r="B174" s="233" t="s">
        <v>342</v>
      </c>
      <c r="C174" s="234"/>
      <c r="D174" s="234"/>
      <c r="E174" s="235"/>
      <c r="F174" s="234"/>
      <c r="G174" s="234"/>
      <c r="H174" s="236"/>
      <c r="I174" s="237"/>
      <c r="J174" s="237"/>
      <c r="K174" s="238">
        <f>C174*E174*G174*I174</f>
        <v>0</v>
      </c>
    </row>
    <row r="175" spans="1:11" s="197" customFormat="1" ht="96" hidden="1" outlineLevel="1">
      <c r="A175" s="229" t="s">
        <v>343</v>
      </c>
      <c r="B175" s="230" t="s">
        <v>344</v>
      </c>
      <c r="C175" s="225" t="s">
        <v>336</v>
      </c>
      <c r="D175" s="226"/>
      <c r="E175" s="227"/>
      <c r="F175" s="226"/>
      <c r="G175" s="225"/>
      <c r="H175" s="226"/>
      <c r="I175" s="226"/>
      <c r="J175" s="226"/>
      <c r="K175" s="231">
        <f>SUM(K176:K178)</f>
        <v>0</v>
      </c>
    </row>
    <row r="176" spans="1:11" s="197" customFormat="1" ht="48" hidden="1" outlineLevel="1">
      <c r="A176" s="232"/>
      <c r="B176" s="233" t="s">
        <v>342</v>
      </c>
      <c r="C176" s="234"/>
      <c r="D176" s="234"/>
      <c r="E176" s="235"/>
      <c r="F176" s="234"/>
      <c r="G176" s="234"/>
      <c r="H176" s="236"/>
      <c r="I176" s="237"/>
      <c r="J176" s="237"/>
      <c r="K176" s="238">
        <f>C176*E176*G176*I176</f>
        <v>0</v>
      </c>
    </row>
    <row r="177" spans="1:11" s="197" customFormat="1" ht="48" hidden="1" outlineLevel="1">
      <c r="A177" s="232"/>
      <c r="B177" s="233" t="s">
        <v>342</v>
      </c>
      <c r="C177" s="234"/>
      <c r="D177" s="234"/>
      <c r="E177" s="235"/>
      <c r="F177" s="234"/>
      <c r="G177" s="234"/>
      <c r="H177" s="236"/>
      <c r="I177" s="237"/>
      <c r="J177" s="237"/>
      <c r="K177" s="238">
        <f>C177*E177*G177*I177</f>
        <v>0</v>
      </c>
    </row>
    <row r="178" spans="1:11" s="197" customFormat="1" ht="48" hidden="1" outlineLevel="1">
      <c r="A178" s="244"/>
      <c r="B178" s="245" t="s">
        <v>342</v>
      </c>
      <c r="C178" s="246"/>
      <c r="D178" s="246"/>
      <c r="E178" s="247"/>
      <c r="F178" s="246"/>
      <c r="G178" s="246"/>
      <c r="H178" s="248"/>
      <c r="I178" s="249"/>
      <c r="J178" s="249"/>
      <c r="K178" s="250">
        <f>C178*E178*G178*I178</f>
        <v>0</v>
      </c>
    </row>
    <row r="179" spans="1:11" collapsed="1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10</vt:i4>
      </vt:variant>
    </vt:vector>
  </HeadingPairs>
  <TitlesOfParts>
    <vt:vector size="18" baseType="lpstr">
      <vt:lpstr>แบบ ขส.60-1 (2)</vt:lpstr>
      <vt:lpstr>แบบ ขส.60-1</vt:lpstr>
      <vt:lpstr>แบบ ขส60-2</vt:lpstr>
      <vt:lpstr>แบบ ขส.60-4</vt:lpstr>
      <vt:lpstr>แบบ ขส. 60-5สังคม</vt:lpstr>
      <vt:lpstr>แบบ ขส. 60-5วิทย์</vt:lpstr>
      <vt:lpstr>แบบ ขส. 60-5 (ทำนุบำรุง)</vt:lpstr>
      <vt:lpstr>แบบ ขส. 60-5 (บริการวิชาการ)</vt:lpstr>
      <vt:lpstr>'แบบ ขส.60-1'!Print_Area</vt:lpstr>
      <vt:lpstr>'แบบ ขส60-2'!Print_Area</vt:lpstr>
      <vt:lpstr>'แบบ ขส. 60-5 (ทำนุบำรุง)'!Print_Titles</vt:lpstr>
      <vt:lpstr>'แบบ ขส. 60-5 (บริการวิชาการ)'!Print_Titles</vt:lpstr>
      <vt:lpstr>'แบบ ขส. 60-5วิทย์'!Print_Titles</vt:lpstr>
      <vt:lpstr>'แบบ ขส. 60-5สังคม'!Print_Titles</vt:lpstr>
      <vt:lpstr>'แบบ ขส.60-1'!Print_Titles</vt:lpstr>
      <vt:lpstr>'แบบ ขส.60-1 (2)'!Print_Titles</vt:lpstr>
      <vt:lpstr>'แบบ ขส.60-4'!Print_Titles</vt:lpstr>
      <vt:lpstr>'แบบ ขส60-2'!Print_Titles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UTK</cp:lastModifiedBy>
  <cp:lastPrinted>2017-08-11T08:29:59Z</cp:lastPrinted>
  <dcterms:created xsi:type="dcterms:W3CDTF">2015-09-16T03:24:11Z</dcterms:created>
  <dcterms:modified xsi:type="dcterms:W3CDTF">2019-01-08T04:56:09Z</dcterms:modified>
</cp:coreProperties>
</file>